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D:\Users\34362\Documents\xwechat_files\wxid_v2rt8whq8dir22_7c9b\msg\file\2026-08\"/>
    </mc:Choice>
  </mc:AlternateContent>
  <bookViews>
    <workbookView windowWidth="24750" windowHeight="10740" activeTab="3"/>
  </bookViews>
  <sheets>
    <sheet name="化学工程与工艺" sheetId="4" r:id="rId1"/>
    <sheet name="能源化学工程" sheetId="5" r:id="rId2"/>
    <sheet name="环境工程" sheetId="2" r:id="rId3"/>
    <sheet name="环境科学" sheetId="3" r:id="rId4"/>
  </sheets>
  <externalReferences>
    <externalReference r:id="rId5"/>
    <externalReference r:id="rId6"/>
    <externalReference r:id="rId7"/>
    <externalReference r:id="rId8"/>
    <externalReference r:id="rId9"/>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<sst xmlns="http://schemas.openxmlformats.org/spreadsheetml/2006/main" count="1403" uniqueCount="446">
  <si>
    <t>序号</t>
  </si>
  <si>
    <t>学号</t>
  </si>
  <si>
    <t>姓名</t>
  </si>
  <si>
    <t>性别</t>
  </si>
  <si>
    <t>政治面貌</t>
  </si>
  <si>
    <t>学院名称</t>
  </si>
  <si>
    <t>专业名称（全称）</t>
  </si>
  <si>
    <t>专业代码</t>
  </si>
  <si>
    <t>是否受过纪律处分</t>
  </si>
  <si>
    <t>是否完成并通过培养方案要求的前三学年开设的必修课考核</t>
  </si>
  <si>
    <t>第一学年开设的必修课是否挂科</t>
  </si>
  <si>
    <t>前三学年必修课程成绩总优良率（其中第一学年优良率）</t>
  </si>
  <si>
    <t>前三学年专业年级综合测评排名（每学年都需填写）</t>
  </si>
  <si>
    <t>外语水平</t>
  </si>
  <si>
    <r>
      <rPr>
        <b/>
        <sz val="10"/>
        <rFont val="宋体"/>
        <charset val="134"/>
      </rPr>
      <t>前三学年必修课加权平均成绩</t>
    </r>
    <r>
      <rPr>
        <b/>
        <sz val="10"/>
        <rFont val="Times New Roman"/>
        <charset val="134"/>
      </rPr>
      <t xml:space="preserve">
</t>
    </r>
    <r>
      <rPr>
        <b/>
        <sz val="10"/>
        <rFont val="宋体"/>
        <charset val="134"/>
      </rPr>
      <t>（满分</t>
    </r>
    <r>
      <rPr>
        <b/>
        <sz val="10"/>
        <rFont val="Times New Roman"/>
        <charset val="134"/>
      </rPr>
      <t>85</t>
    </r>
    <r>
      <rPr>
        <b/>
        <sz val="10"/>
        <rFont val="宋体"/>
        <charset val="134"/>
      </rPr>
      <t>分）</t>
    </r>
  </si>
  <si>
    <r>
      <rPr>
        <b/>
        <sz val="10"/>
        <rFont val="宋体"/>
        <charset val="134"/>
      </rPr>
      <t>综合素质成绩</t>
    </r>
    <r>
      <rPr>
        <b/>
        <sz val="10"/>
        <rFont val="Times New Roman"/>
        <charset val="134"/>
      </rPr>
      <t xml:space="preserve">
</t>
    </r>
    <r>
      <rPr>
        <b/>
        <sz val="10"/>
        <rFont val="宋体"/>
        <charset val="134"/>
      </rPr>
      <t>（满分</t>
    </r>
    <r>
      <rPr>
        <b/>
        <sz val="10"/>
        <rFont val="Times New Roman"/>
        <charset val="134"/>
      </rPr>
      <t>15</t>
    </r>
    <r>
      <rPr>
        <b/>
        <sz val="10"/>
        <rFont val="宋体"/>
        <charset val="134"/>
      </rPr>
      <t>分）</t>
    </r>
  </si>
  <si>
    <t>综合成绩</t>
  </si>
  <si>
    <t>综合成绩专业排名</t>
  </si>
  <si>
    <t>专业总人数</t>
  </si>
  <si>
    <r>
      <rPr>
        <b/>
        <sz val="10"/>
        <rFont val="宋体"/>
        <charset val="134"/>
      </rPr>
      <t>申请推荐类别</t>
    </r>
    <r>
      <rPr>
        <b/>
        <vertAlign val="superscript"/>
        <sz val="10"/>
        <rFont val="Times New Roman"/>
        <charset val="134"/>
      </rPr>
      <t xml:space="preserve">2</t>
    </r>
  </si>
  <si>
    <t>是否推荐（是或候补）</t>
  </si>
  <si>
    <r>
      <rPr>
        <b/>
        <sz val="10"/>
        <rFont val="宋体"/>
        <charset val="134"/>
      </rPr>
      <t>按推免要求学生应该具备的条件或计入综合素质成绩的各类活动、经历、以及科研成果、竞赛获奖等学术专长</t>
    </r>
    <r>
      <rPr>
        <b/>
        <vertAlign val="superscript"/>
        <sz val="10"/>
        <rFont val="Times New Roman"/>
        <charset val="134"/>
      </rPr>
      <t xml:space="preserve">3</t>
    </r>
  </si>
  <si>
    <t>备注</t>
  </si>
  <si>
    <t>大学英语四级分数（外语语种为英语）</t>
  </si>
  <si>
    <t>小语种国家四级成绩（外语语种为小语种）</t>
  </si>
  <si>
    <t>专业四级成绩（英语专业）</t>
  </si>
  <si>
    <t>谭语诗</t>
  </si>
  <si>
    <t>女</t>
  </si>
  <si>
    <t>共青团员</t>
  </si>
  <si>
    <t>化学工程与环境学院</t>
  </si>
  <si>
    <t>化学工程与工艺</t>
  </si>
  <si>
    <t>081301</t>
  </si>
  <si>
    <t>否</t>
  </si>
  <si>
    <t>是</t>
  </si>
  <si>
    <t>100%（100.00%）</t>
  </si>
  <si>
    <t>57/185；2/125；2/122</t>
  </si>
  <si>
    <t>普通</t>
  </si>
  <si>
    <t>1.志愿时长235h
2.A级 “挑战杯”中国大学生创业计划竞赛 省部级 二等奖
3.A级 “挑战杯”中国大学生创业计划竞赛 省部级 二等奖
4.A级 中国国际大学生创新大赛 省部级 三等奖
5.A级 中国国际大学生创新大赛 省部级 三等奖
6.以第一负责人主持国家级大学生创新创业训练计划项目并结题</t>
  </si>
  <si>
    <t>鲁璟奕</t>
  </si>
  <si>
    <t>男</t>
  </si>
  <si>
    <t>98.41%（95.24%）</t>
  </si>
  <si>
    <t>60/87；4/125；8/122</t>
  </si>
  <si>
    <t>1.志愿时长209h
2.B级 第七届全国大学生语言文字能力大赛 国家级 三等奖
3.B级 2025年“招行杯”第18届全国大学生节能减排社会实践与科技竞赛 国家级 三等奖
4.C级 第十一届全国应用型人才综合技能大赛 国家级 二等奖
5.C级  2025 AIChEChem-E-Car亚太地区友谊赛暨中国大学生Chem-E-Car竞赛 国家级 二等奖
6.C级 2026 中国大学生Chem-E-Car竞赛暨AIChE Chem-E-Car友谊赛 国家级 二等奖
7.B级 全国大学生化工设计竞赛 国家级 三等奖
8.首都高等学校第三十二届毽绳比赛(跳绳) 省部级 第一名
9.首都高等学校第三十一届毽绳比赛 省部级 第一名</t>
  </si>
  <si>
    <t>李宗泽</t>
  </si>
  <si>
    <t>预备党员</t>
  </si>
  <si>
    <t>92.19%（83.33%）</t>
  </si>
  <si>
    <t>25/185；7/125；7/122</t>
  </si>
  <si>
    <t>1.志愿时长292h
2.中国人民抗日战争暨世界反法西斯战争胜利80周年纪念大会优秀志愿者
3.A级 中国国际大学生创新大赛 省部级 三等奖
4.B级 全国大学生语言文字能力大赛 国家级 二等奖
5.B级 全国大学生化工设计竞赛 国家级 二等奖</t>
  </si>
  <si>
    <t>林露茜</t>
  </si>
  <si>
    <t>93.65%（87.50%）</t>
  </si>
  <si>
    <t>81/185;10/125;9/122</t>
  </si>
  <si>
    <t>1.志愿时长217.5h
2. 全国大学生化工设计大赛国家级二等奖
3.“青创北京”2024年“挑战杯”首都大学生创业计划竞赛“青绘京彩”文旅创意专项赛省级银奖
4.“青创北京”2025年“挑战杯”首都大学生课外学术科技作品竞赛“青砺基层”社会治理专项赛省级特等奖
5.首都高校第三十一届毽绳比赛（跳绳）3分钟8字跑项目第一名
6.首都高校第三十二届毽绳比赛（跳绳）混合10人一分钟同步跳项目第一名</t>
  </si>
  <si>
    <t>姜曼妮</t>
  </si>
  <si>
    <t>100.00%(100.00%)</t>
  </si>
  <si>
    <t>83/185；8/125；12/122</t>
  </si>
  <si>
    <t>1.志愿时长201.5h
2.B级 第二十届全国化工设计大赛 国家级 三等奖</t>
  </si>
  <si>
    <t>管行</t>
  </si>
  <si>
    <t>93.75%（87.50%）</t>
  </si>
  <si>
    <t>22/185；5/125；3/122</t>
  </si>
  <si>
    <t>1.志愿时长379.5h
2.中国人民抗日战争暨世界反法西斯战争胜利80周年纪念大会优秀志愿者
3.A级 “挑战杯”全国大学生课外学术科技作品竞赛 省部级 三等奖
4.A级 “挑战杯”全国大学生课外学术科技作品竞赛 省部级 三等奖
5.A级 “挑战杯”全国大学生课外学术科技作品竞赛 省部级 三等奖
6.A级 “挑战杯”全国大学生课外学术科技作品竞赛 省部级 三等奖
7.A级 中国国际大学生创新大赛 省部级 三等奖
8.A级 “挑战杯”全国大学生课外学术科技作品竞赛 省部级 三等奖
9.B级 全国大学生化工设计竞赛 国家级 二等奖</t>
  </si>
  <si>
    <t>赵文琰</t>
  </si>
  <si>
    <t>3/185；6/125；4/122</t>
  </si>
  <si>
    <t>1.志愿时长320h
2.A级 “挑战杯”全国大学生课外学术科技作品竞赛 省部级 三等奖
3.A级 中国国际大学生创新大赛 省部级 三等奖
4.A级 “挑战杯”全国大学生课外学术科技作品竞赛 省部级 三等奖
5.B级 全国大学生化工设计竞赛 国家级 一等奖</t>
  </si>
  <si>
    <t>张永亮</t>
  </si>
  <si>
    <t>75.00%(75.00%)</t>
  </si>
  <si>
    <t>89/185；1/125；1/122</t>
  </si>
  <si>
    <t>1.志愿时长407.5h
2.中国人民抗日战争暨世界反法西斯战争胜利80周年纪念大会优秀志愿者
3.北京市优秀学生干部
4.首都高等学校第21届跆拳道锦标赛 乙组男子团体太极四章 北京市 第4名
5.首都高等学校第21届跆拳道锦标赛 乙组男子团体太极七章 北京市 第4名
6.以第一负责人主持国家级大学生创新创业训练计划项目并结题
7.A级  中国国际大学生创新大赛  省部级  一等奖
8.B级  iCAN大学生创新创业大赛  国家级  三等奖
9.A级  “挑战杯”全国大学生课外学术科技作品竞赛  省部级  二等奖
10.A级  “挑战杯”全国大学生课外学术科技作品竞赛  省部级  一等奖
11.A级  “挑战杯”中国大学生创业计划大赛  省部级  一等奖
12.B级 第二十届全国化工设计大赛 国家级 三等奖</t>
  </si>
  <si>
    <t>张艺</t>
  </si>
  <si>
    <t>16/185；11/125；5/122</t>
  </si>
  <si>
    <t>1.志愿时长219h
2.A级 “挑战杯”中国大学生创业计划竞赛 省部级 三等奖
3.A级 “挑战杯”中国大学生创业计划竞赛 省部级 三等奖
4.A级 “挑战杯”中国大学生创业计划竞赛 省部级 三等奖
5.A级 “挑战杯”中国大学生创业计划竞赛 省部级 三等奖
6.C级 中国大学生Chem-E-Car竞赛 国家级 二等奖
7.C级 中国大学生Chem-E-Car竞赛 国家级 二等奖
8.B级 全国大学生化工设计竞赛 国家级 三等奖</t>
  </si>
  <si>
    <t>刘翔</t>
  </si>
  <si>
    <t>95.38%(95.83%)</t>
  </si>
  <si>
    <t>74/185;20/125;16/122</t>
  </si>
  <si>
    <t>1.志愿时长206.5h
2.“青创北京”2024年“挑战杯”首都大学生创业计划竞赛“青绘京彩”文旅创意专项赛省级银奖
3.全国大学生化工设计大赛国家级三等奖
4.2025“招行杯”第18届全国大学生节能减排社会实践与科技竞赛国家级三等奖
5.2025 AlChEChem-E-Car亚太地区友谊赛暨中国大学生Chem-E-Car竞赛国家级二等奖
6.2026 中国大学生Chem-E-Car竞赛暨AlChE Chem-E-Car友谊赛国家级二等奖</t>
  </si>
  <si>
    <t>郑皓鸿</t>
  </si>
  <si>
    <t>群众</t>
  </si>
  <si>
    <t>95.31%（91.67%）</t>
  </si>
  <si>
    <t>25/185；18/125；14/122</t>
  </si>
  <si>
    <t>1.志愿时长203.5h
2.全国大学生化工设计大赛国家级二等奖
3.“青创北京”2025年“挑战杯”首都大学生课外学术科技作品竞赛“青振京郊”乡村振兴专项赛省级三等奖</t>
  </si>
  <si>
    <t>吴晶宇</t>
  </si>
  <si>
    <t>92.06%（95.83%）</t>
  </si>
  <si>
    <t>2/185；3/125；6/122</t>
  </si>
  <si>
    <t>1.志愿时长205h
2.A级 中国国际大学生创新大赛 省部级 三等奖
3.A级 “挑战杯”全国大学生课外学术科技作品竞赛 省部级 三等奖
4.B级 全国大学生节能减排社会实践与科技竞赛 国家级 三等奖
5.A级 “挑战杯”全国大学生课外学术科技作品竞赛 省部级 二等奖
6.A级 中国国际大学生创新大赛 省部级 三等奖
7.A级 中国国际大学生创新大赛 省部级 三等奖
8.A级 中国国际大学生创新大赛 省部级 三等奖
9.A级 “挑战杯”全国大学生课外学术科技作品竞赛 省部级 三等奖
10.A级 “挑战杯”全国大学生课外学术科技作品竞赛 省部级 三等奖</t>
  </si>
  <si>
    <t>李帅宾</t>
  </si>
  <si>
    <t>9/185；25/125；29/122</t>
  </si>
  <si>
    <t>1.志愿时长136h</t>
  </si>
  <si>
    <t>田宇</t>
  </si>
  <si>
    <t>30/185 13/125 11/122</t>
  </si>
  <si>
    <t>1.志愿时长200.5h</t>
  </si>
  <si>
    <t>姜玥佟</t>
  </si>
  <si>
    <t>中共党员</t>
  </si>
  <si>
    <t>92.19%(95.83%)</t>
  </si>
  <si>
    <t>85/185；19/125；33/122</t>
  </si>
  <si>
    <t>1.志愿时长201.5h
2.以共同第一作者在北大核心期刊、南大核心 期刊、EI、SCI、SCIE或SSCI收录的期刊上公开发表专业学术论文
3.A级  中国国际大学生创新大赛  省部级  二等奖
4.A级  中国国际大学生创新大赛  省部级  二等奖</t>
  </si>
  <si>
    <t>傅新雨</t>
  </si>
  <si>
    <t>92.19%（87.50%）</t>
  </si>
  <si>
    <t>37/185；16/125；21/122</t>
  </si>
  <si>
    <t>1.志愿时长210.5h</t>
  </si>
  <si>
    <t>张敬楠</t>
  </si>
  <si>
    <t>92.19%(91.67%)</t>
  </si>
  <si>
    <t>12/185；21/125；30/122</t>
  </si>
  <si>
    <t>1.志愿时长202.5h</t>
  </si>
  <si>
    <t>韩雨佳</t>
  </si>
  <si>
    <t>92.19%(87.50%)</t>
  </si>
  <si>
    <t>34/185；17/125；15/122</t>
  </si>
  <si>
    <t>放弃</t>
  </si>
  <si>
    <t>1.志愿时长172.5h
2.A级  中国国际大学生创新大赛  省部级  二等奖
3.A级  中国国际大学生创新大赛  省部级  三等奖</t>
  </si>
  <si>
    <t>陈葆泉</t>
  </si>
  <si>
    <t>76.19%（83.33%）</t>
  </si>
  <si>
    <t>79/188;15/125;21/122</t>
  </si>
  <si>
    <t>1.志愿时长153h
2.“青创北京”2024年“挑战杯”首都大学生创业计划竞赛省级银奖队长
3.“青创北京”2025年“挑战杯”首都大学生创业计划竞赛省级特等奖
4.首都高校第三十一届毽绳比赛（跳绳）混合10人一分钟同步跳第一名
5.首都高校第三十一届毽绳比赛（跳绳）3分钟8字跑项目第一名</t>
  </si>
  <si>
    <t>徐景祥</t>
  </si>
  <si>
    <t>85.94%（79.17%）</t>
  </si>
  <si>
    <t>14/185；24/125；10/122</t>
  </si>
  <si>
    <t>1.志愿时长201h</t>
  </si>
  <si>
    <t>贾子琨</t>
  </si>
  <si>
    <t>89.06%（91.67%）</t>
  </si>
  <si>
    <t>8/185；14/125；17/122</t>
  </si>
  <si>
    <t>1.志愿时长307h
2.A级 “挑战杯”全国大学生课外学术科技作品竞赛 省部级 特等奖
3.A级 中国国际大学生创新大赛 省部级 二等奖
4.全国大学生化工设计竞赛</t>
  </si>
  <si>
    <t>杨静怡</t>
  </si>
  <si>
    <t>90.63%（79.17%）</t>
  </si>
  <si>
    <t>99/185；31/125；13/122</t>
  </si>
  <si>
    <t>1.志愿时长202h</t>
  </si>
  <si>
    <t>周羽恒</t>
  </si>
  <si>
    <t>92.19%（95.83%）</t>
  </si>
  <si>
    <t>5/185；9/125；38/122</t>
  </si>
  <si>
    <t>1.志愿时长207.5h</t>
  </si>
  <si>
    <t>周心如</t>
  </si>
  <si>
    <t>85.94%(79.17%)</t>
  </si>
  <si>
    <t>105/185；35/125；20/122</t>
  </si>
  <si>
    <t>1.志愿时长263.5h
2.B级 第二十届全国化工设计大赛 国家级 三等奖</t>
  </si>
  <si>
    <t>钱玉兰</t>
  </si>
  <si>
    <t>89.06%（87.50%）</t>
  </si>
  <si>
    <t>20/185；12/125；40/122</t>
  </si>
  <si>
    <t>杨家奇</t>
  </si>
  <si>
    <t>100/185；27/125；23/122</t>
  </si>
  <si>
    <t>1.志愿时长211h</t>
  </si>
  <si>
    <t>薛晋赟</t>
  </si>
  <si>
    <t>90.63%（83.33%）</t>
  </si>
  <si>
    <t>110/185；44/125；19/122</t>
  </si>
  <si>
    <t>1.志愿时长205.5h</t>
  </si>
  <si>
    <t>沈珺杰</t>
  </si>
  <si>
    <t>95.31%(91.67%)</t>
  </si>
  <si>
    <t>26/185；33/125；35/122</t>
  </si>
  <si>
    <t>1.志愿时长33.5h</t>
  </si>
  <si>
    <t>邬月圆</t>
  </si>
  <si>
    <t>85.94%（87.50%）</t>
  </si>
  <si>
    <t>78/185；22/125；26/122</t>
  </si>
  <si>
    <t>1.志愿时长203h
2.A级 “挑战杯”中国大学生创业计划竞赛 省部级 二等奖
3.A级 中国国际大学生创新大赛 省部级 三等奖
4.A级 “挑战杯”中国大学生创业计划竞赛 省部级 二等奖</t>
  </si>
  <si>
    <t>李继峣</t>
  </si>
  <si>
    <t>82.81%（75.00%）</t>
  </si>
  <si>
    <t>104/185；34/125；52/122</t>
  </si>
  <si>
    <t>1.志愿时长115h</t>
  </si>
  <si>
    <t>张俊玲</t>
  </si>
  <si>
    <t>87.50%(83.33%)</t>
  </si>
  <si>
    <t>109/185；23/125；28/122</t>
  </si>
  <si>
    <t>1.志愿时长209.5h
2.B级  全国大学生节能减排社会实践与科技竞赛  国家级  三等奖</t>
  </si>
  <si>
    <t>王祎壹</t>
  </si>
  <si>
    <t>85.94%(95.83%)</t>
  </si>
  <si>
    <t>111/185；29/125；25/122</t>
  </si>
  <si>
    <t>1.志愿时长233.5h
2.以共同第一作者在北大核心期刊、南大核心 期刊、EI、SCI、SCIE或SSCI收录的期刊上公开发表专业学术论文
3.A级  中国国际大学生创新大赛  省部级  二等奖
4.A级  中国国际大学生创新大赛  省部级  二等奖</t>
  </si>
  <si>
    <t>杨烁</t>
  </si>
  <si>
    <t>78.13%（83.33%）</t>
  </si>
  <si>
    <t>38/185，28/125，24/122</t>
  </si>
  <si>
    <t>1.志愿时长201h
2.“青创北京”2025年“挑战杯”首都大学生课外学术科技作品竞赛"青振京郊”乡村振兴专项赛省级三等奖队长</t>
  </si>
  <si>
    <t>高嵘琰</t>
  </si>
  <si>
    <t>75.00%（79.17%）</t>
  </si>
  <si>
    <t>15/185;26/125;62/122</t>
  </si>
  <si>
    <t>1.志愿时长201.5h
2.代表学校参加北京市石景山区科普科幻创作培育活动，取得省级三等奖，并获送报道
3.代表学校参加2024年科普中国青年之星创作交流活动，入选优秀科幻作品，并获送报道</t>
  </si>
  <si>
    <t>王怡</t>
  </si>
  <si>
    <t>81.25%（79.17%）</t>
  </si>
  <si>
    <t>108/185；46/125；32/122</t>
  </si>
  <si>
    <t>1.志愿时长203.5h</t>
  </si>
  <si>
    <t>彭书磊</t>
  </si>
  <si>
    <t>79.69%(83.33%)</t>
  </si>
  <si>
    <t>106/185；54/125；50/122</t>
  </si>
  <si>
    <t>汪建新</t>
  </si>
  <si>
    <t>78.13%（75.00%）</t>
  </si>
  <si>
    <t>33/185；45/125；46/122</t>
  </si>
  <si>
    <t>任杰</t>
  </si>
  <si>
    <t>78.13%（62.50%）</t>
  </si>
  <si>
    <t>129/185；49/125；18/122</t>
  </si>
  <si>
    <t>1.志愿时长201.5h
2.B级 全国大学生化工设计竞赛 国家级 二等奖</t>
  </si>
  <si>
    <t>向日葵</t>
  </si>
  <si>
    <t>81.25%（87.50%）</t>
  </si>
  <si>
    <t>87/185；37/125；37/122</t>
  </si>
  <si>
    <t>1.志愿时长225h
2.A级 “挑战杯”中国大学生创业计划竞赛 省部级 二等奖
3.A级 中国国际大学生创新大赛 省部级 三等奖
4.A级 “挑战杯”中国大学生创业计划竞赛 省部级 二等奖</t>
  </si>
  <si>
    <t>何浩杰</t>
  </si>
  <si>
    <t>82.81%（83.33%）</t>
  </si>
  <si>
    <t>50/185；40/125；42/122</t>
  </si>
  <si>
    <t>1.志愿时长153.5h
2.A级 “挑战杯”全国大学生课外学术科技作品竞赛 省部级 特等奖</t>
  </si>
  <si>
    <t>四级未通过，其他符合，资格待定</t>
  </si>
  <si>
    <t>王婷</t>
  </si>
  <si>
    <t>73.44%（66.67%）</t>
  </si>
  <si>
    <t>124/185；47/125；39/122</t>
  </si>
  <si>
    <t>1.志愿时长209h</t>
  </si>
  <si>
    <t>隋妍</t>
  </si>
  <si>
    <t>71.88%（62.50%）</t>
  </si>
  <si>
    <t>39/185；36/125；31/122</t>
  </si>
  <si>
    <t>“专业+管理”复合型人才专项</t>
  </si>
  <si>
    <t>1.志愿时长215.5h
2.B级 2025年“招行杯”第18届全国大学生节能减排社会实践与科技竞赛 国家级 三等奖</t>
  </si>
  <si>
    <t>陈银洁</t>
  </si>
  <si>
    <t>78.13%(79.17%)</t>
  </si>
  <si>
    <t>46/185；38/125；52/122</t>
  </si>
  <si>
    <t>1.志愿时长192.5h
2.A级  “挑战杯”全国大学生课外学术科技作品竞赛  省部级  三等奖                                         
3.B级 第二十届全国化工设计大赛 国家级 三等奖</t>
  </si>
  <si>
    <t>简法杨</t>
  </si>
  <si>
    <t>78.13%(75.00%)</t>
  </si>
  <si>
    <t>18/185；42/125；51/122</t>
  </si>
  <si>
    <t>1.志愿时长46.5h</t>
  </si>
  <si>
    <t>李雨珂</t>
  </si>
  <si>
    <t>81.25%（66.67%）</t>
  </si>
  <si>
    <t>58/185；52/125；41/122</t>
  </si>
  <si>
    <t>1.志愿时长131.5h</t>
  </si>
  <si>
    <t>皇甫凤政</t>
  </si>
  <si>
    <t>31/185；98/125；57/122</t>
  </si>
  <si>
    <t>1.志愿时长71h</t>
  </si>
  <si>
    <t>杜佳漪</t>
  </si>
  <si>
    <t>68.75%（62.50%）</t>
  </si>
  <si>
    <t>59/185；43/125；27/122</t>
  </si>
  <si>
    <t>1.志愿时长264.5h
2.中国人民抗日战争暨世界反法西斯战争胜利80周年纪念大会优秀志愿者</t>
  </si>
  <si>
    <t>左培</t>
  </si>
  <si>
    <t>76.56%（75.00%）</t>
  </si>
  <si>
    <t>120/185；50/125；43/122</t>
  </si>
  <si>
    <t>1.志愿时长122h</t>
  </si>
  <si>
    <t>胡祎卓</t>
  </si>
  <si>
    <t>68.75%(79.17%)</t>
  </si>
  <si>
    <t>47/185；63/125；60/122</t>
  </si>
  <si>
    <t>1.志愿时长214.5h</t>
  </si>
  <si>
    <t>于皓洋</t>
  </si>
  <si>
    <t>64.06%（58.33%）</t>
  </si>
  <si>
    <t>32/185；92/125；47/122</t>
  </si>
  <si>
    <t>1.志愿时长104h
2.第一作者论文
3.“青创北京”2024年“挑战杯”首都大学生创业计划竞赛“青绘京彩”文旅创意专项赛</t>
  </si>
  <si>
    <t>冯梦乐</t>
  </si>
  <si>
    <t>64.06%(75.00%)</t>
  </si>
  <si>
    <t>96/185；48/125；61/122</t>
  </si>
  <si>
    <t>1.志愿时长216.5h
2.A级  “挑战杯”中国大学生创业计划大赛  省部级  二等奖
3.A级  中国国际大学生创新大赛  省部级  三等奖</t>
  </si>
  <si>
    <t>刘世杰</t>
  </si>
  <si>
    <t>76.56%（87.50%）</t>
  </si>
  <si>
    <t>36/185；53/125；67/122</t>
  </si>
  <si>
    <t>陈鸿</t>
  </si>
  <si>
    <t>70.31%(70.83%)</t>
  </si>
  <si>
    <t>65/185；41/125；54/122</t>
  </si>
  <si>
    <t>王昊凯</t>
  </si>
  <si>
    <t>65.63%(79.17%)</t>
  </si>
  <si>
    <t>23/185；64/125；85/122</t>
  </si>
  <si>
    <t>朱兴繁</t>
  </si>
  <si>
    <t>62.50%(70.83%)</t>
  </si>
  <si>
    <t>62/185；62/125；73/122</t>
  </si>
  <si>
    <t>注：</t>
  </si>
  <si>
    <t>1、网上公示请隐去身份证号。</t>
  </si>
  <si>
    <t>2、推免类别：普通、国家工程硕博士培养改革专项、“专业+管理”复合型人才专项、支教团、创新创业人才</t>
  </si>
  <si>
    <t>3、列出综合素质成绩加分项及加分详情</t>
  </si>
  <si>
    <t>前三学年必修课加权平均成绩
（满分85分）</t>
  </si>
  <si>
    <t>综合素质成绩
（满分15分）</t>
  </si>
  <si>
    <r>
      <rPr>
        <b/>
        <sz val="10"/>
        <rFont val="宋体"/>
        <charset val="134"/>
      </rPr>
      <t>申请推荐类别</t>
    </r>
    <r>
      <rPr>
        <b/>
        <vertAlign val="superscript"/>
        <sz val="10"/>
        <rFont val="宋体"/>
        <charset val="134"/>
      </rPr>
      <t xml:space="preserve">2</t>
    </r>
  </si>
  <si>
    <t>填写示例：</t>
  </si>
  <si>
    <t>2023010001</t>
  </si>
  <si>
    <t>张三</t>
  </si>
  <si>
    <t>地球科学学院</t>
  </si>
  <si>
    <t>资源勘查工程</t>
  </si>
  <si>
    <t>081403</t>
  </si>
  <si>
    <r>
      <rPr>
        <sz val="10"/>
        <color rgb="FFFF0000"/>
        <rFont val="Times New Roman"/>
        <charset val="134"/>
      </rPr>
      <t>70%</t>
    </r>
    <r>
      <rPr>
        <sz val="10"/>
        <color rgb="FFFF0000"/>
        <rFont val="宋体"/>
        <charset val="134"/>
      </rPr>
      <t>（</t>
    </r>
    <r>
      <rPr>
        <sz val="10"/>
        <color rgb="FFFF0000"/>
        <rFont val="Times New Roman"/>
        <charset val="134"/>
      </rPr>
      <t>60%</t>
    </r>
    <r>
      <rPr>
        <sz val="10"/>
        <color rgb="FFFF0000"/>
        <rFont val="宋体"/>
        <charset val="134"/>
      </rPr>
      <t>）</t>
    </r>
    <r>
      <rPr>
        <sz val="10"/>
        <color rgb="FFFF0000"/>
        <rFont val="宋体"/>
        <charset val="134"/>
      </rPr>
      <t xml:space="preserve"></t>
    </r>
  </si>
  <si>
    <t>7/124；6/124；7/124</t>
  </si>
  <si>
    <t>志愿时长210小时</t>
  </si>
  <si>
    <t>曾绍佳</t>
  </si>
  <si>
    <t>能源化学工程</t>
  </si>
  <si>
    <t>081304T</t>
  </si>
  <si>
    <t>98.36%（100.00%）</t>
  </si>
  <si>
    <t>10/185；3/58；2/56</t>
  </si>
  <si>
    <t>1.志愿时长187.5h
2.A类  “青创北京”2026“挑战杯”首都大学生创业计划竞赛“青振京郊”社会治理专项赛  省部级 一等奖3.C类 2025 AIChEChem-E-Car亚太地区友谊赛暨中国大学生Chem-E-Car竞赛 国家级 二等奖
4.C类 2026 AIChEChem-E-Car亚太地区友谊赛暨中国大学生Chem-E-Car竞赛 国家级 二等奖
5.B类 全国大学生化工设计大赛 国家级 三等奖
6.A类 “青创北京”2026年“挑战杯”首都大学生创业计划竞赛主赛道 省部级 一等奖
7.首都高等学校第21届跆拳道锦标赛 省部级 一等奖
8.2025首都高等学校精英赛 省部级 一等奖
9.以第一负责人主持国家级大学生创新创业训练计划项目并结题</t>
  </si>
  <si>
    <t>桑松涛</t>
  </si>
  <si>
    <t>90.16%(90.90%)</t>
  </si>
  <si>
    <t>1/185  1/58 1/56</t>
  </si>
  <si>
    <t>1.代表学校遴选参加北京市大学生人文知识竞赛取得省级三等奖，并获推送报道
2.北京市三好学生
3.志愿时长222h
4.以第一负责人主持国家级大学生创新创业训练计划项目并结题
5.B类 第七届全国大学生语言文字能力大赛 国家级 二等奖
6.C类 第十一届全国应用型人才综合技能大赛 国家级 一等奖
7.C类 第十一届全国应用型人才综合技能大赛 国家级 二等奖
8.A类 “青创北京”2026年“挑战杯”首都大学生创业计划竞赛主赛道 省级二等奖
9.A类 中国国际大学生创新大赛(2025) 省级 三等奖
10.A类 中国国际大学生创新大赛(2024) 省级 三等奖
11.A类 “青创北京”2026年“挑战杯”首都大学生创业计划竞赛“青智未来”新质生产力专项赛 省级 三等奖
12.A类 青创北京 2026 年挑战杯首都大学生创业计划竞赛 青智未来青智生产力专项赛 省级 三等奖
13.B类 全国大学生化工设计竞赛 国家级 三等奖</t>
  </si>
  <si>
    <t>陈佳佳</t>
  </si>
  <si>
    <t>86.89%（100.00%）</t>
  </si>
  <si>
    <t>4/185；4/58；8/56</t>
  </si>
  <si>
    <t>1.志愿时长201.5h
2.B类 2025年“招行杯”第18届全国大学生节能减排社会实践与科技竞赛 国家级 三等奖
3.C类 2024年第八届中国大学生Chem-E-Car竞赛 国家级 一等奖
4.C类 2025 AIChEChem-E-Car亚太地区友谊赛暨中国大学生Chem-E-Car竞赛 国家级 二等奖</t>
  </si>
  <si>
    <t>白雪</t>
  </si>
  <si>
    <t>91.80%（87.50%）</t>
  </si>
  <si>
    <t>95/185  2/58 4/56</t>
  </si>
  <si>
    <t>1.志愿时长259h
2.A类 “青创北京”2025年“挑战杯”首都大学生课外学术科技作品竞赛“青振京郊”乡村振兴专项赛 省级 特等奖
3.B类 “大工能动杯”第十九届全国大学生节能减排社会实践与科技竞赛 国家级 三等奖
4.B类2025年“招行杯”第18届全国大学生节能减排社会实践与科技竞赛 国家级 三等奖
5.A类"青创北京"2026年"挑战杯"首都大学生创业计划竞赛"青砺基层"社会治理专项赛 省级 三等奖
 6. B类 全国大学生化工设计竞赛 国家级 一等奖</t>
  </si>
  <si>
    <t>吴韩鈺</t>
  </si>
  <si>
    <t>90.16%（83.33%）</t>
  </si>
  <si>
    <t>7/185；10/58；7/56</t>
  </si>
  <si>
    <t>1.志愿时长203h
2.C类 全国大学生英语竞赛 国家级 三等奖</t>
  </si>
  <si>
    <t>唐璟</t>
  </si>
  <si>
    <t>86.89%（79.17%）</t>
  </si>
  <si>
    <t>13/185；7/58；3/56</t>
  </si>
  <si>
    <t>1.志愿时长210.5h                                                         2.A类 “青创北京”2024年“挑战杯”首都大学生创业计划竞赛“青绘京彩”文旅创意专项赛 省级 二等奖</t>
  </si>
  <si>
    <t>李家琪</t>
  </si>
  <si>
    <t>88.52%（87.50%）</t>
  </si>
  <si>
    <t>98/185；19/58；16/56</t>
  </si>
  <si>
    <t>1.志愿时长143.5h
2. B类 全国大学生化工设计大赛 国家级 一等奖</t>
  </si>
  <si>
    <t>窦闰龙</t>
  </si>
  <si>
    <t>78.96%(87.50%）</t>
  </si>
  <si>
    <t>6/185；6/58；12/56</t>
  </si>
  <si>
    <t>1.志愿时长301h                                                         2.A类 “青创北京”2024年“挑战杯”首都大学生创业计划竞赛“青绘京彩”文旅创意专项赛 省级 二等奖          3.B类 全国大学生化工设计竞赛 国家级 三等奖                          4.代表学校遴选参加北京市大学生人文知识竞赛取得省级三等奖，并获推送报道</t>
  </si>
  <si>
    <t>郭怡晴</t>
  </si>
  <si>
    <t>85.25%（75.00%）</t>
  </si>
  <si>
    <t>28/185；12/58；14/56</t>
  </si>
  <si>
    <t>国家工程硕博士培养改革专项</t>
  </si>
  <si>
    <t>1.志愿时长203.5h
2.A类 “青创北京”2024年“挑战杯”首都大学生创业计划竞赛“青振京郊”乡村振兴专项赛 省级 铜奖
3.B类 “大工能动杯”第十九届全国大学生节能减排社会实践与科技竞赛 国家级 三等奖
4.A类"青创北京"2026年"挑战杯"首都大学生创业计划竞赛"青砺基层"社会治理专项赛 省级 三等奖</t>
  </si>
  <si>
    <t>已申报国家工程硕博士培养改革专项，待定</t>
  </si>
  <si>
    <t>乔祎</t>
  </si>
  <si>
    <t>86.89% （87.50%）</t>
  </si>
  <si>
    <t>17/185；11/58；9/56</t>
  </si>
  <si>
    <t>1.志愿时长104h
2.A类 “青创北京”2024年“挑战杯”首都大学生创业计划竞赛“青振京郊”乡村振兴专项赛 省级 铜奖
3.A类 “青创北京”2025年“挑战杯”首都大学生创业计划竞赛“青振京郊”乡村振兴专项赛 省级 三等奖
4.A类 “青创北京”2026年“挑战杯”首都大学生创业计划竞赛“青振京郊”乡村振兴专项赛 省级 三等奖</t>
  </si>
  <si>
    <t>闫实</t>
  </si>
  <si>
    <t>81.97%（75.00%）</t>
  </si>
  <si>
    <t>122/185，18/58，15/56</t>
  </si>
  <si>
    <t>1.志愿时长207h
2.B类 “大工能动杯”第十九届全国大学生节能减排社会实践与科技竞赛 国家级 三等奖</t>
  </si>
  <si>
    <t>姚元庆</t>
  </si>
  <si>
    <t>77.05%（79.17%）</t>
  </si>
  <si>
    <t>113/185；20/58；18/56</t>
  </si>
  <si>
    <t>1.志愿时长236.5h
2.A类 中国国际大学生创新大赛（2025）省部级 三等奖</t>
  </si>
  <si>
    <t>冀宬润</t>
  </si>
  <si>
    <t>75.41%（62.50%）</t>
  </si>
  <si>
    <t>55/185；32/58；6/56</t>
  </si>
  <si>
    <t>1.志愿时长225.5h
2. B类 全国大学生化工设计竞赛 国家级 三等奖</t>
  </si>
  <si>
    <t>薛鹏展</t>
  </si>
  <si>
    <t>73.77%（75.00%）</t>
  </si>
  <si>
    <t>42/185；8/58；17/56</t>
  </si>
  <si>
    <t>1.志愿时长394h
2.A类 “青创北京”2025年“挑战杯”首都大学生创业计划竞赛“青振京郊”乡村振兴专项赛道 省部级 特等奖</t>
  </si>
  <si>
    <t>王曼蔓</t>
  </si>
  <si>
    <t>75.41%（70.83%）</t>
  </si>
  <si>
    <t>40/185 16/58 13/56</t>
  </si>
  <si>
    <t>1.志愿时长213h
2.中国人民抗日战争暨世界反法西斯战争胜利八十周年纪念大会优秀志愿者</t>
  </si>
  <si>
    <t>王泊涵</t>
  </si>
  <si>
    <t>78.69%（70.83%）</t>
  </si>
  <si>
    <t>127/185；5/58；10/56</t>
  </si>
  <si>
    <r>
      <rPr>
        <sz val="11"/>
        <rFont val="宋体"/>
        <charset val="134"/>
      </rPr>
      <t>1.</t>
    </r>
    <r>
      <rPr>
        <sz val="11"/>
        <color rgb="FF000000"/>
        <rFont val="宋体"/>
        <charset val="134"/>
      </rPr>
      <t>志愿时长</t>
    </r>
    <r>
      <rPr>
        <sz val="11"/>
        <color rgb="FF000000"/>
        <rFont val="Times New Roman"/>
        <charset val="134"/>
      </rPr>
      <t>203h
2.A</t>
    </r>
    <r>
      <rPr>
        <sz val="11"/>
        <color rgb="FF000000"/>
        <rFont val="宋体"/>
        <charset val="134"/>
      </rPr>
      <t>类</t>
    </r>
    <r>
      <rPr>
        <sz val="11"/>
        <color rgb="FF000000"/>
        <rFont val="Times New Roman"/>
        <charset val="134"/>
      </rPr>
      <t xml:space="preserve"> </t>
    </r>
    <r>
      <rPr>
        <sz val="11"/>
        <color rgb="FF000000"/>
        <rFont val="宋体"/>
        <charset val="134"/>
      </rPr>
      <t>中国国际大学生创新大赛</t>
    </r>
    <r>
      <rPr>
        <sz val="11"/>
        <color rgb="FF000000"/>
        <rFont val="Times New Roman"/>
        <charset val="134"/>
      </rPr>
      <t xml:space="preserve">(2025) </t>
    </r>
    <r>
      <rPr>
        <sz val="11"/>
        <color rgb="FF000000"/>
        <rFont val="宋体"/>
        <charset val="134"/>
      </rPr>
      <t>省部级</t>
    </r>
    <r>
      <rPr>
        <sz val="11"/>
        <color rgb="FF000000"/>
        <rFont val="Times New Roman"/>
        <charset val="134"/>
      </rPr>
      <t xml:space="preserve"> </t>
    </r>
    <r>
      <rPr>
        <sz val="11"/>
        <color rgb="FF000000"/>
        <rFont val="宋体"/>
        <charset val="134"/>
      </rPr>
      <t>三等奖</t>
    </r>
    <r>
      <rPr>
        <sz val="11"/>
        <color rgb="FF000000"/>
        <rFont val="Times New Roman"/>
        <charset val="134"/>
      </rPr>
      <t xml:space="preserve">
3.A</t>
    </r>
    <r>
      <rPr>
        <sz val="11"/>
        <color rgb="FF000000"/>
        <rFont val="宋体"/>
        <charset val="134"/>
      </rPr>
      <t>类</t>
    </r>
    <r>
      <rPr>
        <sz val="11"/>
        <color rgb="FF000000"/>
        <rFont val="Times New Roman"/>
        <charset val="134"/>
      </rPr>
      <t xml:space="preserve"> “</t>
    </r>
    <r>
      <rPr>
        <sz val="11"/>
        <color rgb="FF000000"/>
        <rFont val="宋体"/>
        <charset val="134"/>
      </rPr>
      <t>青创北京</t>
    </r>
    <r>
      <rPr>
        <sz val="11"/>
        <color rgb="FF000000"/>
        <rFont val="宋体"/>
        <charset val="134"/>
      </rPr>
      <t>”</t>
    </r>
    <r>
      <rPr>
        <sz val="11"/>
        <color rgb="FF000000"/>
        <rFont val="Times New Roman"/>
        <charset val="134"/>
      </rPr>
      <t>2025</t>
    </r>
    <r>
      <rPr>
        <sz val="11"/>
        <color rgb="FF000000"/>
        <rFont val="宋体"/>
        <charset val="134"/>
      </rPr>
      <t>年</t>
    </r>
    <r>
      <rPr>
        <sz val="11"/>
        <color rgb="FF000000"/>
        <rFont val="宋体"/>
        <charset val="134"/>
      </rPr>
      <t>“</t>
    </r>
    <r>
      <rPr>
        <sz val="11"/>
        <color rgb="FF000000"/>
        <rFont val="宋体"/>
        <charset val="134"/>
      </rPr>
      <t>挑战杯</t>
    </r>
    <r>
      <rPr>
        <sz val="11"/>
        <color rgb="FF000000"/>
        <rFont val="宋体"/>
        <charset val="134"/>
      </rPr>
      <t>”</t>
    </r>
    <r>
      <rPr>
        <sz val="11"/>
        <color rgb="FF000000"/>
        <rFont val="宋体"/>
        <charset val="134"/>
      </rPr>
      <t>首都大学生课外学术科技作品竞赛</t>
    </r>
    <r>
      <rPr>
        <sz val="11"/>
        <color rgb="FF000000"/>
        <rFont val="Times New Roman"/>
        <charset val="134"/>
      </rPr>
      <t xml:space="preserve"> “</t>
    </r>
    <r>
      <rPr>
        <sz val="11"/>
        <color rgb="FF000000"/>
        <rFont val="宋体"/>
        <charset val="134"/>
      </rPr>
      <t>青聚</t>
    </r>
    <r>
      <rPr>
        <sz val="11"/>
        <color rgb="FF000000"/>
        <rFont val="Times New Roman"/>
        <charset val="134"/>
      </rPr>
      <t>AI”</t>
    </r>
    <r>
      <rPr>
        <sz val="11"/>
        <color rgb="FF000000"/>
        <rFont val="宋体"/>
        <charset val="134"/>
      </rPr>
      <t>专项赛道</t>
    </r>
    <r>
      <rPr>
        <sz val="11"/>
        <color rgb="FF000000"/>
        <rFont val="Times New Roman"/>
        <charset val="134"/>
      </rPr>
      <t xml:space="preserve">  </t>
    </r>
    <r>
      <rPr>
        <sz val="11"/>
        <color rgb="FF000000"/>
        <rFont val="宋体"/>
        <charset val="134"/>
      </rPr>
      <t>省部级</t>
    </r>
    <r>
      <rPr>
        <sz val="11"/>
        <color rgb="FF000000"/>
        <rFont val="Times New Roman"/>
        <charset val="134"/>
      </rPr>
      <t xml:space="preserve"> </t>
    </r>
    <r>
      <rPr>
        <sz val="11"/>
        <color rgb="FF000000"/>
        <rFont val="宋体"/>
        <charset val="134"/>
      </rPr>
      <t>一等奖</t>
    </r>
    <r>
      <rPr>
        <sz val="11"/>
        <color rgb="FF000000"/>
        <rFont val="Times New Roman"/>
        <charset val="134"/>
      </rPr>
      <t xml:space="preserve">
4.A</t>
    </r>
    <r>
      <rPr>
        <sz val="11"/>
        <color rgb="FF000000"/>
        <rFont val="宋体"/>
        <charset val="134"/>
      </rPr>
      <t>类</t>
    </r>
    <r>
      <rPr>
        <sz val="11"/>
        <color rgb="FF000000"/>
        <rFont val="Times New Roman"/>
        <charset val="134"/>
      </rPr>
      <t xml:space="preserve"> </t>
    </r>
    <r>
      <rPr>
        <sz val="11"/>
        <color rgb="FF000000"/>
        <rFont val="宋体"/>
        <charset val="134"/>
      </rPr>
      <t>中国国际大学生创新大赛</t>
    </r>
    <r>
      <rPr>
        <sz val="11"/>
        <color rgb="FF000000"/>
        <rFont val="Times New Roman"/>
        <charset val="134"/>
      </rPr>
      <t xml:space="preserve">(2025) </t>
    </r>
    <r>
      <rPr>
        <sz val="11"/>
        <color rgb="FF000000"/>
        <rFont val="宋体"/>
        <charset val="134"/>
      </rPr>
      <t>省部级</t>
    </r>
    <r>
      <rPr>
        <sz val="11"/>
        <color rgb="FF000000"/>
        <rFont val="Times New Roman"/>
        <charset val="134"/>
      </rPr>
      <t xml:space="preserve"> </t>
    </r>
    <r>
      <rPr>
        <sz val="11"/>
        <color rgb="FF000000"/>
        <rFont val="宋体"/>
        <charset val="134"/>
      </rPr>
      <t>三等奖</t>
    </r>
    <r>
      <rPr>
        <sz val="11"/>
        <color rgb="FF000000"/>
        <rFont val="Times New Roman"/>
        <charset val="134"/>
      </rPr>
      <t xml:space="preserve">
5.B</t>
    </r>
    <r>
      <rPr>
        <sz val="11"/>
        <color rgb="FF000000"/>
        <rFont val="宋体"/>
        <charset val="134"/>
      </rPr>
      <t>类</t>
    </r>
    <r>
      <rPr>
        <sz val="11"/>
        <color rgb="FF000000"/>
        <rFont val="Times New Roman"/>
        <charset val="134"/>
      </rPr>
      <t xml:space="preserve"> </t>
    </r>
    <r>
      <rPr>
        <sz val="11"/>
        <color rgb="FF000000"/>
        <rFont val="宋体"/>
        <charset val="134"/>
      </rPr>
      <t>全国大学生化工设计竞赛</t>
    </r>
    <r>
      <rPr>
        <sz val="11"/>
        <color rgb="FF000000"/>
        <rFont val="Times New Roman"/>
        <charset val="134"/>
      </rPr>
      <t xml:space="preserve"> </t>
    </r>
    <r>
      <rPr>
        <sz val="11"/>
        <color rgb="FF000000"/>
        <rFont val="宋体"/>
        <charset val="134"/>
      </rPr>
      <t>国家级</t>
    </r>
    <r>
      <rPr>
        <sz val="11"/>
        <color rgb="FF000000"/>
        <rFont val="Times New Roman"/>
        <charset val="134"/>
      </rPr>
      <t xml:space="preserve"> </t>
    </r>
    <r>
      <rPr>
        <sz val="11"/>
        <color rgb="FF000000"/>
        <rFont val="宋体"/>
        <charset val="134"/>
      </rPr>
      <t>一等奖</t>
    </r>
    <r>
      <rPr>
        <sz val="11"/>
        <color rgb="FF000000"/>
        <rFont val="宋体"/>
        <charset val="134"/>
      </rPr>
      <t xml:space="preserve"></t>
    </r>
  </si>
  <si>
    <t>朱碧霞</t>
  </si>
  <si>
    <t>21/185 15/58 25/56</t>
  </si>
  <si>
    <t>1.志愿时长111.5h
2.A类 “青创北京”2024年“挑战杯”首都大学生创业计划竞赛“青振京郊”乡村振兴专项赛 省级 铜奖</t>
  </si>
  <si>
    <t>于林萍</t>
  </si>
  <si>
    <t>78.69％（70.83％）</t>
  </si>
  <si>
    <t>44/185；22/58；11/56</t>
  </si>
  <si>
    <t>1.志愿时长206h
2. A类"青创北京"2024年"挑战杯"首都大学生创业计划竞赛·"青振京郊"乡村振兴专项赛 省级 三等奖
3.A类"青创北京"2026年"挑战杯"首都大学生创业计划竞赛"青砺基层"社会治理专项赛 省级 二等奖</t>
  </si>
  <si>
    <t>王佳琪</t>
  </si>
  <si>
    <t>83.61%（95.83%）</t>
  </si>
  <si>
    <t>11/185；9/58；20/56</t>
  </si>
  <si>
    <t>高佳瑶</t>
  </si>
  <si>
    <t>62.30%（58.33%）</t>
  </si>
  <si>
    <t>54/185；13/58；5/56</t>
  </si>
  <si>
    <t>1.志愿时长209.5h
2.B类 “大工能动杯”第十九届全国大学生节能减排社会实践与科技竞赛 国家级 三等奖
3.B类 第十二届全国大学生能源经济学术创意大赛 国家级 二等奖
4.A类 “青创北京”2026年“挑战杯”首都大学生创业计划竞赛“青振京郊”乡村振兴专项赛 省部级 特等奖
5.A类 “青创北京”2027年“挑战杯”首都大学生创业计划竞赛“青振京郊”乡村振兴专项赛 省部级 一等奖
6.A类 “青创北京”2026年“挑战杯”首都大学生创业计划竞赛主赛道 省部级 二等奖</t>
  </si>
  <si>
    <t>孙冬雨</t>
  </si>
  <si>
    <t>77.05%（72.70%）</t>
  </si>
  <si>
    <t>68/185；14/58；24/56</t>
  </si>
  <si>
    <r>
      <rPr>
        <sz val="11"/>
        <rFont val="宋体"/>
        <charset val="134"/>
      </rPr>
      <t>1.</t>
    </r>
    <r>
      <rPr>
        <sz val="11"/>
        <color rgb="FF000000"/>
        <rFont val="宋体"/>
        <charset val="134"/>
      </rPr>
      <t>志愿时长</t>
    </r>
    <r>
      <rPr>
        <sz val="11"/>
        <color rgb="FF000000"/>
        <rFont val="Times New Roman"/>
        <charset val="134"/>
      </rPr>
      <t xml:space="preserve">151h</t>
    </r>
  </si>
  <si>
    <t>宋梓郡</t>
  </si>
  <si>
    <t>68.85%（75.00%）</t>
  </si>
  <si>
    <t>29/185 23/58 21/56</t>
  </si>
  <si>
    <t>1.志愿时长140.5h
2. A类"青创北京"2024年"挑战杯"首都大学生创业计划竞赛·"青振京郊"乡村振兴专项赛 省级三等奖</t>
  </si>
  <si>
    <t>贾亚菲</t>
  </si>
  <si>
    <t>68.85%（70.83%）</t>
  </si>
  <si>
    <t>66/185；25/58；23/56</t>
  </si>
  <si>
    <r>
      <rPr>
        <sz val="11"/>
        <rFont val="宋体"/>
        <charset val="134"/>
      </rPr>
      <t>1.</t>
    </r>
    <r>
      <rPr>
        <sz val="11"/>
        <color rgb="FF000000"/>
        <rFont val="宋体"/>
        <charset val="134"/>
      </rPr>
      <t>志愿时长</t>
    </r>
    <r>
      <rPr>
        <sz val="11"/>
        <color rgb="FF000000"/>
        <rFont val="Times New Roman"/>
        <charset val="134"/>
      </rPr>
      <t xml:space="preserve">71.5h</t>
    </r>
  </si>
  <si>
    <t>何畅</t>
  </si>
  <si>
    <t>环境工程</t>
  </si>
  <si>
    <t>082502</t>
  </si>
  <si>
    <t>88.89%（77.27%）</t>
  </si>
  <si>
    <t>第一学年：35/87；第二学年：3/44；第三学年：7/43</t>
  </si>
  <si>
    <t>1.志愿时长89h</t>
  </si>
  <si>
    <t>王惜尔</t>
  </si>
  <si>
    <t>88.89%（81.82%）</t>
  </si>
  <si>
    <t>第一学年：16/87；第二学年：9/44；第三学年：9/43</t>
  </si>
  <si>
    <t>1.志愿时长102h</t>
  </si>
  <si>
    <t>徐乙天</t>
  </si>
  <si>
    <t>85.71%（86.36%）</t>
  </si>
  <si>
    <t>第一学年：15/87；第二学年：11/44；第三学年：11/43</t>
  </si>
  <si>
    <t>1.志愿时长73.5h</t>
  </si>
  <si>
    <t>解晓雪</t>
  </si>
  <si>
    <t>90.48%（77.27%）</t>
  </si>
  <si>
    <t>第一学年：33/87；第二学年：12/44；第三学年：10/43</t>
  </si>
  <si>
    <t>1.志愿时长94h</t>
  </si>
  <si>
    <t>欧施施</t>
  </si>
  <si>
    <t>79.37%（72.73%）</t>
  </si>
  <si>
    <t>第一学年：22/87；第二学年：4/44；第三学年：4/43</t>
  </si>
  <si>
    <t xml:space="preserve">1.志愿时长205h
2.首都高等学校第十届健身气功比赛 集体易筋经项目 北京市 第4名
3.首都高等学校第九届健身气功比赛 甲组·集体易筋经 北京市 第3名
4.首都高等学校第24届传统养生体育比赛 女子甲组16式太极拳 北京市 第8名
5.首都高等学校第24届传统养生体育比赛 甲组十六式 北京市 第3名
6.2024年首都高等学校武术比赛（集体项目） 集体24式太极拳项目 北京市 二等奖
7.2024年首都高等学校武术比赛（集体项目） 集体太极扇项目 北京市 二等奖
8.2025年首都高等学校武术比赛（集体项目） 集体太极扇项目 北京市 二等奖
9.2025年首都高等学校武术比赛（集体项目） 集体24式太极拳项目 北京市 二等奖
10.首都高等学校第八届健身气功比赛 马王堆引导术 北京市 第4名
</t>
  </si>
  <si>
    <t>姚晟旺</t>
  </si>
  <si>
    <t>82.54%（72.73%）</t>
  </si>
  <si>
    <t>第一学年：30/87；第二学年：20/44；第三学年：5/43</t>
  </si>
  <si>
    <t xml:space="preserve">1.志愿时长71.5h
2.A级-“青创北京”2025年“挑战杯”首都大学生课外学术科技作品竞赛“青振京郊”乡村振兴专项赛 省部级 特等奖
3.A级-“青创北京”2026年“挑战杯”首都大学生创业计划竞赛“青智未来”新质生产力专项赛 省部级 一等奖
4.A级-“青创北京”2026年“挑战杯”首都大学生创业计划竞赛“青砺基层”社会治理专项赛 省部级 二等奖
5.A级-“青创北京”2025年“挑战杯”首都大学生课外学术科技作品竞赛“青聚ai”人工智能+专项赛 省部级 一等奖
</t>
  </si>
  <si>
    <t>孙笳皓</t>
  </si>
  <si>
    <t>80.95%（81.82%）</t>
  </si>
  <si>
    <t>第一学年：32/87；第二学年：26/44；第三学年：6/43</t>
  </si>
  <si>
    <t>1.志愿时长123.5h</t>
  </si>
  <si>
    <t>陈龙</t>
  </si>
  <si>
    <t>74.60%（90.00%）</t>
  </si>
  <si>
    <t>第一学年：12/87；第二学年：1/44；第三学年：16/43</t>
  </si>
  <si>
    <t>合格</t>
  </si>
  <si>
    <t>1.志愿时长99.5h
2.A级-“青创北京”2025年“挑战杯”首都大学生课外学术科技作品竞赛“青聚AI”人工智能+专项赛 省部级 一等奖</t>
  </si>
  <si>
    <t>吕浩</t>
  </si>
  <si>
    <t>第一学年：26/87；第二学年：5/44；第三学年：12/43</t>
  </si>
  <si>
    <t>1.志愿时长4.5h</t>
  </si>
  <si>
    <t>朱天宇</t>
  </si>
  <si>
    <t>80.95%（77.27%）</t>
  </si>
  <si>
    <t>第一学年：19/87；第二学年：7/44；第三学年：8/43</t>
  </si>
  <si>
    <t>1.志愿时长29h
2.首都高等学校第十一届徒步运动大会 甲组闯关比赛 北京市 第5名
3.A级-“青创北京”2025年“挑战杯”首都大学生课外学术科技作品竞赛“青聚AI”人工智能+赛道 省部级 一等奖</t>
  </si>
  <si>
    <t>胡雅涵</t>
  </si>
  <si>
    <t>82.54%（77.27%）</t>
  </si>
  <si>
    <t>第一学年：27/87；第二学年：18/44；第三学年：18/43</t>
  </si>
  <si>
    <t>1.志愿时长67h</t>
  </si>
  <si>
    <t>杨仁杰</t>
  </si>
  <si>
    <t>68.25%（68.18%）</t>
  </si>
  <si>
    <t>第一学年：6/87；第二学年：2/44；第三学年：1/43</t>
  </si>
  <si>
    <t>“专业+管理”复合 型人才专项</t>
  </si>
  <si>
    <t>1.志愿时长400.5h
2.参与服务保障国家及北京市重大活动，表现优秀
3.A级-“青创北京”2024年“挑战杯”首都大学生创业计划竞赛“青绘京彩”文旅创意专项赛 省部级 一等奖
4.A级-“青创北京”2024年“挑战杯”首都大学生创业计划竞赛“青振京郊”乡村振兴专项赛 省部级 二等奖
5.A级-“青创北京”2024年“挑战杯”首都大学生创业计划竞赛“青振京郊”乡村振兴专项赛 省部级 三等奖
6.A级-“青创北京”2025年“挑战杯”首都大学生课外学术科技作品竞赛“青振京郊”乡村振兴专项赛 省部级 特等奖
7.A级-“青创北京”2026年“挑战杯”首都大学生创业计划竞赛“青智未来”新质生产力专项赛 省部级 一等奖
8.A级-“青创北京”2026年“挑战杯”首都大学生创业计划竞赛“青砺基层”社会治理专项赛 省部级 二等奖</t>
  </si>
  <si>
    <t>陈圣钰</t>
  </si>
  <si>
    <t>68.33%（59.09%）</t>
  </si>
  <si>
    <t>第一学年：48/87；第二学年：8/44；第三学年：13/43</t>
  </si>
  <si>
    <t>1.志愿时长150h</t>
  </si>
  <si>
    <t>赵蓓</t>
  </si>
  <si>
    <t>66.67%（63.64%）</t>
  </si>
  <si>
    <t>第一学年：31/87；第二学年：13/44；第三学年：25/43</t>
  </si>
  <si>
    <t>1.志愿时长103.5h
2.A级-“青创北京”2025年“挑战杯”首都大学生课外学术科技作品竞赛“青聚AI”人工智能+专项赛 省部级 一等奖</t>
  </si>
  <si>
    <t>佟欣桦</t>
  </si>
  <si>
    <t>63.49%（68.18%）</t>
  </si>
  <si>
    <t>第一学年：14/87；第二学年：15/44；第三学年：15/43</t>
  </si>
  <si>
    <t>1.志愿时长212.5h
2.C级-2026年全国大学生英语竞赛（NECCS） 国家级 三等奖</t>
  </si>
  <si>
    <t>王沛文</t>
  </si>
  <si>
    <t>68.25%（65.00%）</t>
  </si>
  <si>
    <t>第一学年：42/87；第二学年：17/44；第三学年：2/43</t>
  </si>
  <si>
    <t>1.志愿时长77h
2.A级-“青创北京”2025年“挑战杯”首都大学生课外学术科技作品竞赛“青振京郊”乡村振兴专项赛 省部级 三等奖
3.A级-“青创北京”2026年“挑战杯”首都大学生创业计划竞赛“青振京郊”乡村振兴专项赛 省部级 一等奖
4.A级-“青创北京”2026年“挑战杯”首都大学生创业计划竞赛“青砺基层”社会治理专项赛 省部级 二等奖
5.A级-“青创北京”2026年“挑战杯”首都大学生创业计划竞赛“青朗法治”法治建设专项赛 省部级 三等奖
6.B级-“大工能动杯”第十九届全国大学生节能减排社会实践与科技竞赛 国家级 三等奖</t>
  </si>
  <si>
    <t>王震昆</t>
  </si>
  <si>
    <t>63.49%（63.64%）</t>
  </si>
  <si>
    <t>第一学年：38/87；第二学年：23/44；第三学年：17/43</t>
  </si>
  <si>
    <t>1.志愿时长54h</t>
  </si>
  <si>
    <t>刘子帅</t>
  </si>
  <si>
    <t>66.67%（77.27%）</t>
  </si>
  <si>
    <t>第一学年：37/87；第二学年：21/44；第三学年：20/43</t>
  </si>
  <si>
    <t>1.志愿时长65.5h</t>
  </si>
  <si>
    <t>待定</t>
  </si>
  <si>
    <t>2023010599</t>
  </si>
  <si>
    <t>刘佳蓉</t>
  </si>
  <si>
    <t>环境科学</t>
  </si>
  <si>
    <t>082503</t>
  </si>
  <si>
    <t>83.93%（81.82%）</t>
  </si>
  <si>
    <t>10/87,8/22,5/22</t>
  </si>
  <si>
    <t>1.志愿时长102.5h
2.A级-“青创北京”2024年“挑战杯”首都大学生创业计划竞赛“青绘京彩”文旅创意专项赛 省部级 一等奖</t>
  </si>
  <si>
    <t>2023010564</t>
  </si>
  <si>
    <t>江佳乐</t>
  </si>
  <si>
    <t>69.64%（68.18%）</t>
  </si>
  <si>
    <t>43/87,5/22,6/22</t>
  </si>
  <si>
    <t>1.志愿时长204.5h
2.B级-全国大学生物理实验竞赛 国家级 优秀奖
3.B级-全国大学生计算机系统能力大赛-数据库管理系统设计赛 国家级 三等奖</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</si>
</sst>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40">
    <font>
      <sz val="11"/>
      <color theme="1"/>
      <name val="宋体"/>
      <charset val="134"/>
      <scheme val="minor"/>
    </font>
    <font>
      <b/>
      <sz val="10"/>
      <name val="宋体"/>
      <charset val="134"/>
      <scheme val="minor"/>
    </font>
    <font>
      <b/>
      <sz val="10"/>
      <name val="宋体"/>
      <charset val="134"/>
    </font>
    <font>
      <b/>
      <sz val="10"/>
      <name val="Times New Roman"/>
      <charset val="134"/>
    </font>
    <font>
      <sz val="10"/>
      <color theme="1"/>
      <name val="宋体"/>
      <charset val="134"/>
      <scheme val="minor"/>
    </font>
    <font>
      <sz val="10"/>
      <color rgb="FFFF0000"/>
      <name val="宋体"/>
      <charset val="134"/>
      <scheme val="minor"/>
    </font>
    <font>
      <sz val="14"/>
      <name val="宋体"/>
      <charset val="134"/>
    </font>
    <font>
      <sz val="11"/>
      <name val="宋体"/>
      <charset val="134"/>
    </font>
    <font>
      <sz val="10"/>
      <name val="宋体"/>
      <charset val="134"/>
    </font>
    <font>
      <sz val="10"/>
      <name val="Times New Roman"/>
      <charset val="134"/>
    </font>
    <font>
      <sz val="10"/>
      <color rgb="FFFF0000"/>
      <name val="宋体"/>
      <charset val="134"/>
    </font>
    <font>
      <sz val="10"/>
      <color rgb="FFFF0000"/>
      <name val="Times New Roman"/>
      <charset val="134"/>
    </font>
    <font>
      <sz val="11"/>
      <name val="Times New Roman"/>
      <charset val="134"/>
    </font>
    <font>
      <b/>
      <sz val="11"/>
      <name val="宋体"/>
      <charset val="134"/>
    </font>
    <font>
      <sz val="10"/>
      <color rgb="FF000000"/>
      <name val="宋体"/>
      <charset val="134"/>
    </font>
    <font>
      <sz val="10"/>
      <color theme="1"/>
      <name val="宋体"/>
      <charset val="134"/>
    </font>
    <font>
      <sz val="10"/>
      <color rgb="FF00000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宋体"/>
      <charset val="134"/>
    </font>
    <font>
      <sz val="11"/>
      <color rgb="FF000000"/>
      <name val="Times New Roman"/>
      <charset val="134"/>
    </font>
    <font>
      <b/>
      <vertAlign val="superscript"/>
      <sz val="10"/>
      <name val="Times New Roman"/>
      <charset val="134"/>
    </font>
    <font>
      <b/>
      <vertAlign val="superscript"/>
      <sz val="1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0" fillId="2" borderId="6"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7" applyNumberFormat="0" applyFill="0" applyAlignment="0" applyProtection="0">
      <alignment vertical="center"/>
    </xf>
    <xf numFmtId="0" fontId="23" fillId="0" borderId="7" applyNumberFormat="0" applyFill="0" applyAlignment="0" applyProtection="0">
      <alignment vertical="center"/>
    </xf>
    <xf numFmtId="0" fontId="24" fillId="0" borderId="8" applyNumberFormat="0" applyFill="0" applyAlignment="0" applyProtection="0">
      <alignment vertical="center"/>
    </xf>
    <xf numFmtId="0" fontId="24" fillId="0" borderId="0" applyNumberFormat="0" applyFill="0" applyBorder="0" applyAlignment="0" applyProtection="0">
      <alignment vertical="center"/>
    </xf>
    <xf numFmtId="0" fontId="25" fillId="3" borderId="9" applyNumberFormat="0" applyAlignment="0" applyProtection="0">
      <alignment vertical="center"/>
    </xf>
    <xf numFmtId="0" fontId="26" fillId="4" borderId="10" applyNumberFormat="0" applyAlignment="0" applyProtection="0">
      <alignment vertical="center"/>
    </xf>
    <xf numFmtId="0" fontId="27" fillId="4" borderId="9" applyNumberFormat="0" applyAlignment="0" applyProtection="0">
      <alignment vertical="center"/>
    </xf>
    <xf numFmtId="0" fontId="28" fillId="5" borderId="11" applyNumberFormat="0" applyAlignment="0" applyProtection="0">
      <alignment vertical="center"/>
    </xf>
    <xf numFmtId="0" fontId="29" fillId="0" borderId="12" applyNumberFormat="0" applyFill="0" applyAlignment="0" applyProtection="0">
      <alignment vertical="center"/>
    </xf>
    <xf numFmtId="0" fontId="30" fillId="0" borderId="13" applyNumberFormat="0" applyFill="0" applyAlignment="0" applyProtection="0">
      <alignment vertical="center"/>
    </xf>
    <xf numFmtId="0" fontId="31" fillId="6" borderId="0" applyNumberFormat="0" applyBorder="0" applyAlignment="0" applyProtection="0">
      <alignment vertical="center"/>
    </xf>
    <xf numFmtId="0" fontId="32" fillId="7" borderId="0" applyNumberFormat="0" applyBorder="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5" fillId="11" borderId="0" applyNumberFormat="0" applyBorder="0" applyAlignment="0" applyProtection="0">
      <alignment vertical="center"/>
    </xf>
    <xf numFmtId="0" fontId="34" fillId="12" borderId="0" applyNumberFormat="0" applyBorder="0" applyAlignment="0" applyProtection="0">
      <alignment vertical="center"/>
    </xf>
    <xf numFmtId="0" fontId="34" fillId="13" borderId="0" applyNumberFormat="0" applyBorder="0" applyAlignment="0" applyProtection="0">
      <alignment vertical="center"/>
    </xf>
    <xf numFmtId="0" fontId="35" fillId="14" borderId="0" applyNumberFormat="0" applyBorder="0" applyAlignment="0" applyProtection="0">
      <alignment vertical="center"/>
    </xf>
    <xf numFmtId="0" fontId="35" fillId="15" borderId="0" applyNumberFormat="0" applyBorder="0" applyAlignment="0" applyProtection="0">
      <alignment vertical="center"/>
    </xf>
    <xf numFmtId="0" fontId="34" fillId="16" borderId="0" applyNumberFormat="0" applyBorder="0" applyAlignment="0" applyProtection="0">
      <alignment vertical="center"/>
    </xf>
    <xf numFmtId="0" fontId="34" fillId="17" borderId="0" applyNumberFormat="0" applyBorder="0" applyAlignment="0" applyProtection="0">
      <alignment vertical="center"/>
    </xf>
    <xf numFmtId="0" fontId="35" fillId="18" borderId="0" applyNumberFormat="0" applyBorder="0" applyAlignment="0" applyProtection="0">
      <alignment vertical="center"/>
    </xf>
    <xf numFmtId="0" fontId="35" fillId="19" borderId="0" applyNumberFormat="0" applyBorder="0" applyAlignment="0" applyProtection="0">
      <alignment vertical="center"/>
    </xf>
    <xf numFmtId="0" fontId="34" fillId="20" borderId="0" applyNumberFormat="0" applyBorder="0" applyAlignment="0" applyProtection="0">
      <alignment vertical="center"/>
    </xf>
    <xf numFmtId="0" fontId="34" fillId="21" borderId="0" applyNumberFormat="0" applyBorder="0" applyAlignment="0" applyProtection="0">
      <alignment vertical="center"/>
    </xf>
    <xf numFmtId="0" fontId="35" fillId="22" borderId="0" applyNumberFormat="0" applyBorder="0" applyAlignment="0" applyProtection="0">
      <alignment vertical="center"/>
    </xf>
    <xf numFmtId="0" fontId="35" fillId="23" borderId="0" applyNumberFormat="0" applyBorder="0" applyAlignment="0" applyProtection="0">
      <alignment vertical="center"/>
    </xf>
    <xf numFmtId="0" fontId="34" fillId="24" borderId="0" applyNumberFormat="0" applyBorder="0" applyAlignment="0" applyProtection="0">
      <alignment vertical="center"/>
    </xf>
    <xf numFmtId="0" fontId="34" fillId="25" borderId="0" applyNumberFormat="0" applyBorder="0" applyAlignment="0" applyProtection="0">
      <alignment vertical="center"/>
    </xf>
    <xf numFmtId="0" fontId="35" fillId="26" borderId="0" applyNumberFormat="0" applyBorder="0" applyAlignment="0" applyProtection="0">
      <alignment vertical="center"/>
    </xf>
    <xf numFmtId="0" fontId="35" fillId="27" borderId="0" applyNumberFormat="0" applyBorder="0" applyAlignment="0" applyProtection="0">
      <alignment vertical="center"/>
    </xf>
    <xf numFmtId="0" fontId="34" fillId="28" borderId="0" applyNumberFormat="0" applyBorder="0" applyAlignment="0" applyProtection="0">
      <alignment vertical="center"/>
    </xf>
    <xf numFmtId="0" fontId="34" fillId="29" borderId="0" applyNumberFormat="0" applyBorder="0" applyAlignment="0" applyProtection="0">
      <alignment vertical="center"/>
    </xf>
    <xf numFmtId="0" fontId="35" fillId="30" borderId="0" applyNumberFormat="0" applyBorder="0" applyAlignment="0" applyProtection="0">
      <alignment vertical="center"/>
    </xf>
    <xf numFmtId="0" fontId="35" fillId="31" borderId="0" applyNumberFormat="0" applyBorder="0" applyAlignment="0" applyProtection="0">
      <alignment vertical="center"/>
    </xf>
    <xf numFmtId="0" fontId="34" fillId="32" borderId="0" applyNumberFormat="0" applyBorder="0" applyAlignment="0" applyProtection="0">
      <alignment vertical="center"/>
    </xf>
  </cellStyleXfs>
  <cellXfs count="72">
    <xf numFmtId="0" fontId="0" fillId="0" borderId="0" xfId="0">
      <alignment vertical="center"/>
    </xf>
    <xf numFmtId="0" fontId="0" fillId="0" borderId="0" xfId="0" applyFill="1" applyAlignment="1"/>
    <xf numFmtId="0" fontId="0" fillId="0" borderId="0" xfId="0" applyFill="1" applyAlignment="1">
      <alignment vertical="center"/>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49"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center" vertical="center" wrapText="1"/>
    </xf>
    <xf numFmtId="0" fontId="0" fillId="0" borderId="3" xfId="0" applyFill="1" applyBorder="1" applyAlignment="1"/>
    <xf numFmtId="0" fontId="0" fillId="0" borderId="4" xfId="0" applyFill="1" applyBorder="1" applyAlignment="1"/>
    <xf numFmtId="176" fontId="1"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0" fillId="0" borderId="5" xfId="0" applyFill="1" applyBorder="1" applyAlignment="1"/>
    <xf numFmtId="0" fontId="1" fillId="0" borderId="5"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xf>
    <xf numFmtId="49" fontId="5" fillId="0" borderId="1" xfId="0" applyNumberFormat="1"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176" fontId="7" fillId="0" borderId="1" xfId="0" applyNumberFormat="1" applyFont="1" applyFill="1" applyBorder="1" applyAlignment="1">
      <alignment horizontal="center" vertical="center" wrapText="1"/>
    </xf>
    <xf numFmtId="0" fontId="7" fillId="0" borderId="1" xfId="0" applyFont="1" applyFill="1" applyBorder="1" applyAlignment="1">
      <alignment vertical="center"/>
    </xf>
    <xf numFmtId="0" fontId="8" fillId="0" borderId="0" xfId="0" applyFont="1" applyFill="1" applyAlignment="1">
      <alignment vertical="center"/>
    </xf>
    <xf numFmtId="0" fontId="7" fillId="0" borderId="0" xfId="0" applyFont="1" applyFill="1" applyAlignment="1">
      <alignment vertical="center"/>
    </xf>
    <xf numFmtId="49" fontId="7" fillId="0" borderId="0" xfId="0" applyNumberFormat="1" applyFont="1" applyFill="1" applyAlignment="1">
      <alignment vertical="center"/>
    </xf>
    <xf numFmtId="0" fontId="9" fillId="0" borderId="0" xfId="0" applyFont="1" applyFill="1" applyAlignment="1">
      <alignment vertical="center"/>
    </xf>
    <xf numFmtId="176" fontId="7" fillId="0" borderId="0" xfId="0" applyNumberFormat="1" applyFont="1" applyFill="1" applyAlignment="1">
      <alignment vertical="center"/>
    </xf>
    <xf numFmtId="0" fontId="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xf>
    <xf numFmtId="176" fontId="2" fillId="0"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49" fontId="10" fillId="0" borderId="1" xfId="0" applyNumberFormat="1" applyFont="1" applyFill="1" applyBorder="1" applyAlignment="1">
      <alignment horizontal="center" vertical="center" wrapText="1"/>
    </xf>
    <xf numFmtId="49" fontId="10" fillId="0" borderId="1" xfId="0" applyNumberFormat="1" applyFont="1" applyFill="1" applyBorder="1" applyAlignment="1">
      <alignment horizontal="center" vertical="center"/>
    </xf>
    <xf numFmtId="49" fontId="11" fillId="0" borderId="1" xfId="0" applyNumberFormat="1" applyFont="1" applyFill="1" applyBorder="1" applyAlignment="1">
      <alignment horizontal="center" vertical="center" wrapText="1"/>
    </xf>
    <xf numFmtId="176" fontId="10"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7" fillId="0" borderId="2" xfId="0" applyFont="1" applyFill="1" applyBorder="1" applyAlignment="1">
      <alignment horizontal="center" vertical="center"/>
    </xf>
    <xf numFmtId="0" fontId="12" fillId="0" borderId="0" xfId="0" applyFont="1" applyFill="1" applyAlignment="1">
      <alignment vertical="center"/>
    </xf>
    <xf numFmtId="0" fontId="13" fillId="0" borderId="0" xfId="0" applyFont="1" applyFill="1" applyAlignment="1">
      <alignment vertical="center"/>
    </xf>
    <xf numFmtId="0" fontId="8" fillId="0" borderId="0" xfId="0" applyFont="1" applyFill="1" applyAlignment="1">
      <alignment horizontal="left" vertical="center"/>
    </xf>
    <xf numFmtId="0" fontId="7" fillId="0" borderId="0" xfId="0" applyFont="1" applyFill="1" applyAlignment="1">
      <alignment horizontal="left" vertical="center"/>
    </xf>
    <xf numFmtId="0" fontId="8" fillId="0" borderId="0" xfId="0" applyFont="1" applyFill="1" applyAlignment="1">
      <alignment horizontal="center" vertical="center"/>
    </xf>
    <xf numFmtId="49" fontId="8" fillId="0" borderId="0" xfId="0" applyNumberFormat="1" applyFont="1" applyFill="1" applyAlignment="1">
      <alignment horizontal="center" vertical="center"/>
    </xf>
    <xf numFmtId="176" fontId="8" fillId="0" borderId="0" xfId="0" applyNumberFormat="1" applyFont="1" applyFill="1" applyAlignment="1">
      <alignment horizontal="center" vertical="center"/>
    </xf>
    <xf numFmtId="0" fontId="8" fillId="0" borderId="0" xfId="0" applyFont="1" applyFill="1" applyAlignment="1">
      <alignment horizontal="center" vertical="center" wrapText="1"/>
    </xf>
    <xf numFmtId="49" fontId="8"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49" fontId="9" fillId="0" borderId="1" xfId="0" applyNumberFormat="1"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0" fontId="14" fillId="0" borderId="1" xfId="0" applyFont="1" applyFill="1" applyBorder="1" applyAlignment="1">
      <alignment horizontal="center" vertical="center" wrapText="1"/>
    </xf>
    <xf numFmtId="49" fontId="14" fillId="0" borderId="1" xfId="0" applyNumberFormat="1" applyFont="1" applyFill="1" applyBorder="1" applyAlignment="1">
      <alignment horizontal="center" vertical="center" wrapText="1"/>
    </xf>
    <xf numFmtId="10" fontId="14" fillId="0" borderId="1" xfId="0" applyNumberFormat="1" applyFont="1" applyFill="1" applyBorder="1" applyAlignment="1">
      <alignment horizontal="center" vertical="center"/>
    </xf>
    <xf numFmtId="0" fontId="14" fillId="0" borderId="1" xfId="0" applyFont="1" applyFill="1" applyBorder="1" applyAlignment="1">
      <alignment horizontal="center" vertical="center"/>
    </xf>
    <xf numFmtId="176" fontId="14" fillId="0" borderId="1" xfId="0" applyNumberFormat="1" applyFont="1" applyFill="1" applyBorder="1" applyAlignment="1">
      <alignment horizontal="center" vertical="center"/>
    </xf>
    <xf numFmtId="49" fontId="8" fillId="0" borderId="1" xfId="0" applyNumberFormat="1" applyFont="1" applyFill="1" applyBorder="1" applyAlignment="1">
      <alignment horizontal="center" vertical="center"/>
    </xf>
    <xf numFmtId="0" fontId="8" fillId="0" borderId="1" xfId="0" applyNumberFormat="1" applyFont="1" applyFill="1" applyBorder="1" applyAlignment="1">
      <alignment horizontal="center" vertical="center"/>
    </xf>
    <xf numFmtId="0" fontId="15" fillId="0" borderId="1" xfId="0" applyFont="1" applyFill="1" applyBorder="1" applyAlignment="1">
      <alignment horizontal="center" vertical="center"/>
    </xf>
    <xf numFmtId="0" fontId="8" fillId="0" borderId="1" xfId="0" applyNumberFormat="1" applyFont="1" applyFill="1" applyBorder="1" applyAlignment="1">
      <alignment horizontal="center" vertical="center" wrapText="1"/>
    </xf>
    <xf numFmtId="176" fontId="8" fillId="0" borderId="1" xfId="0" applyNumberFormat="1" applyFont="1" applyFill="1" applyBorder="1" applyAlignment="1">
      <alignment horizontal="center" vertical="center" wrapText="1"/>
    </xf>
    <xf numFmtId="176" fontId="15" fillId="0" borderId="1" xfId="0" applyNumberFormat="1" applyFont="1" applyFill="1" applyBorder="1" applyAlignment="1">
      <alignment horizontal="center" vertical="center"/>
    </xf>
    <xf numFmtId="176" fontId="8" fillId="0" borderId="1" xfId="0" applyNumberFormat="1" applyFont="1" applyFill="1" applyBorder="1" applyAlignment="1">
      <alignment horizontal="center" vertical="center"/>
    </xf>
    <xf numFmtId="0" fontId="15" fillId="0" borderId="1" xfId="0" applyFont="1" applyFill="1" applyBorder="1" applyAlignment="1">
      <alignment horizontal="center" vertical="center" wrapText="1"/>
    </xf>
    <xf numFmtId="10" fontId="14" fillId="0" borderId="1" xfId="0" applyNumberFormat="1" applyFont="1" applyFill="1" applyBorder="1" applyAlignment="1">
      <alignment horizontal="center" vertical="center" wrapText="1"/>
    </xf>
    <xf numFmtId="0" fontId="16" fillId="0" borderId="1" xfId="0" applyFont="1" applyFill="1" applyBorder="1" applyAlignment="1">
      <alignment horizontal="center" vertical="center"/>
    </xf>
    <xf numFmtId="10" fontId="8" fillId="0" borderId="1" xfId="0" applyNumberFormat="1" applyFont="1" applyFill="1" applyBorder="1" applyAlignment="1">
      <alignment horizontal="center" vertical="center"/>
    </xf>
    <xf numFmtId="0" fontId="8" fillId="0" borderId="1" xfId="0" applyFont="1" applyFill="1" applyBorder="1" applyAlignment="1">
      <alignment vertical="center"/>
    </xf>
    <xf numFmtId="0" fontId="8" fillId="0" borderId="0" xfId="0" applyFont="1" applyFill="1" applyAlignment="1">
      <alignment horizontal="right" vertical="center"/>
    </xf>
    <xf numFmtId="49" fontId="8" fillId="0" borderId="0" xfId="0" applyNumberFormat="1" applyFont="1" applyFill="1" applyAlignment="1">
      <alignment horizontal="left" vertical="center"/>
    </xf>
    <xf numFmtId="0" fontId="7" fillId="0" borderId="1" xfId="0" applyFont="1" applyFill="1" applyBorder="1" applyAlignment="1" quotePrefix="1">
      <alignment horizontal="center" vertical="center" wrapText="1"/>
    </xf>
    <xf numFmtId="0" fontId="4" fillId="0" borderId="1" xfId="0"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externalLink" Target="externalLinks/externalLink5.xml"/><Relationship Id="rId8" Type="http://schemas.openxmlformats.org/officeDocument/2006/relationships/externalLink" Target="externalLinks/externalLink4.xml"/><Relationship Id="rId7" Type="http://schemas.openxmlformats.org/officeDocument/2006/relationships/externalLink" Target="externalLinks/externalLink3.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34362\Documents\xwechat_files\wxid_v2rt8whq8dir22_7c9b\msg\file\2026-08\&#21270;&#24037;&#20445;&#30740;&#21152;&#20998;&#24635;&#34920;&#26368;&#32456;&#29256;(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86188\Documents\xwechat_files\wxid_bt0m3zacgado22_5126\msg\file\2026-08\&#21270;&#24037;23-2&#29677;&#24517;&#20462;&#35838;&#20248;&#33391;&#29575;.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34362\Documents\xwechat_files\wxid_v2rt8whq8dir22_7c9b\msg\file\2026-08\&#21270;&#24037;&#20445;&#30740;&#21152;&#20998;&#24635;&#34920;&#20844;&#31034;&#29256;&#65288;0817&#65289;&#31532;&#19977;&#29256;(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19125\Desktop\&#26032;&#38395;&#23459;&#20256;&#31649;&#29702;&#21150;&#27861;&#20462;&#35746;\&#21270;&#24037;23-2&#29677;&#26222;&#36890;&#25512;&#20813;&#31579;&#36873;&#32467;&#26524;.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19125\Desktop\&#26032;&#38395;&#23459;&#20256;&#31649;&#29702;&#21150;&#27861;&#20462;&#35746;\&#21270;&#24037;23-2&#29677;&#32508;&#21512;&#27979;&#35780;&#31532;&#22235;&#29256;&#65288;0820&#65289;.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保研加分一览表"/>
      <sheetName val="化工23-1班"/>
      <sheetName val="化工23-2班"/>
      <sheetName val="化工23-3班"/>
      <sheetName val="化工23-4班"/>
      <sheetName val="Sheet1"/>
    </sheetNames>
    <sheetDataSet>
      <sheetData sheetId="0" refreshError="1">
        <row r="2">
          <cell r="B2">
            <v>2023010382</v>
          </cell>
          <cell r="C2" t="str">
            <v>谭语诗</v>
          </cell>
          <cell r="D2">
            <v>82.9341439688716</v>
          </cell>
          <cell r="E2">
            <v>1</v>
          </cell>
        </row>
        <row r="3">
          <cell r="B3">
            <v>2023010612</v>
          </cell>
          <cell r="C3" t="str">
            <v>鲁璟奕</v>
          </cell>
          <cell r="D3">
            <v>81.9260329812859</v>
          </cell>
          <cell r="E3">
            <v>2</v>
          </cell>
        </row>
        <row r="4">
          <cell r="B4">
            <v>2023010544</v>
          </cell>
          <cell r="C4" t="str">
            <v>李宗泽</v>
          </cell>
          <cell r="D4">
            <v>80.4105753196219</v>
          </cell>
          <cell r="E4">
            <v>3</v>
          </cell>
        </row>
        <row r="5">
          <cell r="B5">
            <v>2023010503</v>
          </cell>
          <cell r="C5" t="str">
            <v>林露茜</v>
          </cell>
          <cell r="D5">
            <v>79.7586284046693</v>
          </cell>
          <cell r="E5">
            <v>4</v>
          </cell>
        </row>
        <row r="6">
          <cell r="B6">
            <v>2023010404</v>
          </cell>
          <cell r="C6" t="str">
            <v>姜曼妮</v>
          </cell>
          <cell r="D6">
            <v>79.2949416342412</v>
          </cell>
          <cell r="E6">
            <v>5</v>
          </cell>
        </row>
        <row r="7">
          <cell r="B7">
            <v>2023010550</v>
          </cell>
          <cell r="C7" t="str">
            <v>管行</v>
          </cell>
          <cell r="D7">
            <v>78.559369093941</v>
          </cell>
          <cell r="E7">
            <v>6</v>
          </cell>
        </row>
        <row r="8">
          <cell r="B8">
            <v>2023010532</v>
          </cell>
          <cell r="C8" t="str">
            <v>赵文琰</v>
          </cell>
          <cell r="D8">
            <v>78.5346303501945</v>
          </cell>
          <cell r="E8">
            <v>7</v>
          </cell>
        </row>
        <row r="9">
          <cell r="B9">
            <v>2023010480</v>
          </cell>
          <cell r="C9" t="str">
            <v>张永亮</v>
          </cell>
          <cell r="D9">
            <v>78.2690661478599</v>
          </cell>
          <cell r="E9">
            <v>8</v>
          </cell>
        </row>
        <row r="10">
          <cell r="B10">
            <v>2023010527</v>
          </cell>
          <cell r="C10" t="str">
            <v>张艺</v>
          </cell>
          <cell r="D10">
            <v>77.8892982212341</v>
          </cell>
          <cell r="E10">
            <v>9</v>
          </cell>
        </row>
        <row r="11">
          <cell r="B11">
            <v>2023010519</v>
          </cell>
          <cell r="C11" t="str">
            <v>刘翔</v>
          </cell>
          <cell r="D11">
            <v>77.8667593107282</v>
          </cell>
          <cell r="E11">
            <v>10</v>
          </cell>
        </row>
        <row r="12">
          <cell r="B12">
            <v>2023010525</v>
          </cell>
          <cell r="C12" t="str">
            <v>郑皓鸿</v>
          </cell>
          <cell r="D12">
            <v>77.7493051695387</v>
          </cell>
          <cell r="E12">
            <v>11</v>
          </cell>
        </row>
        <row r="13">
          <cell r="B13">
            <v>2023010556</v>
          </cell>
          <cell r="C13" t="str">
            <v>吴晶宇</v>
          </cell>
          <cell r="D13">
            <v>77.4540476190476</v>
          </cell>
          <cell r="E13">
            <v>12</v>
          </cell>
        </row>
        <row r="14">
          <cell r="B14">
            <v>2023010460</v>
          </cell>
          <cell r="C14" t="str">
            <v>李帅宾</v>
          </cell>
          <cell r="D14">
            <v>76.2848249027237</v>
          </cell>
          <cell r="E14">
            <v>13</v>
          </cell>
        </row>
        <row r="15">
          <cell r="B15">
            <v>2023010539</v>
          </cell>
          <cell r="C15" t="str">
            <v>田宇</v>
          </cell>
          <cell r="D15">
            <v>76.1583657587548</v>
          </cell>
          <cell r="E15">
            <v>14</v>
          </cell>
        </row>
        <row r="16">
          <cell r="B16">
            <v>2023010409</v>
          </cell>
          <cell r="C16" t="str">
            <v>姜玥佟</v>
          </cell>
          <cell r="D16">
            <v>76.0152862701501</v>
          </cell>
          <cell r="E16">
            <v>15</v>
          </cell>
        </row>
        <row r="17">
          <cell r="B17">
            <v>2023010497</v>
          </cell>
          <cell r="C17" t="str">
            <v>傅新雨</v>
          </cell>
          <cell r="D17">
            <v>75.9566147859922</v>
          </cell>
          <cell r="E17">
            <v>16</v>
          </cell>
        </row>
        <row r="18">
          <cell r="B18">
            <v>2023010427</v>
          </cell>
          <cell r="C18" t="str">
            <v>张敬楠</v>
          </cell>
          <cell r="D18">
            <v>75.4770428015565</v>
          </cell>
          <cell r="E18">
            <v>17</v>
          </cell>
        </row>
        <row r="19">
          <cell r="B19">
            <v>2023010408</v>
          </cell>
          <cell r="C19" t="str">
            <v>韩雨佳</v>
          </cell>
          <cell r="D19">
            <v>75.202320733741</v>
          </cell>
          <cell r="E19">
            <v>18</v>
          </cell>
        </row>
        <row r="20">
          <cell r="B20">
            <v>2023010520</v>
          </cell>
          <cell r="C20" t="str">
            <v>陈葆泉</v>
          </cell>
          <cell r="D20">
            <v>74.9159695201037</v>
          </cell>
          <cell r="E20">
            <v>19</v>
          </cell>
        </row>
        <row r="21">
          <cell r="B21">
            <v>2023010540</v>
          </cell>
          <cell r="C21" t="str">
            <v>徐景祥</v>
          </cell>
          <cell r="D21">
            <v>74.795719844358</v>
          </cell>
          <cell r="E21">
            <v>20</v>
          </cell>
        </row>
        <row r="22">
          <cell r="B22">
            <v>2023010386</v>
          </cell>
          <cell r="C22" t="str">
            <v>贾子琨</v>
          </cell>
          <cell r="D22">
            <v>74.7952259802454</v>
          </cell>
          <cell r="E22">
            <v>21</v>
          </cell>
        </row>
        <row r="23">
          <cell r="B23">
            <v>2023010373</v>
          </cell>
          <cell r="C23" t="str">
            <v>杨静怡</v>
          </cell>
          <cell r="D23">
            <v>74.7758754863814</v>
          </cell>
          <cell r="E23">
            <v>22</v>
          </cell>
        </row>
        <row r="24">
          <cell r="B24">
            <v>2023010546</v>
          </cell>
          <cell r="C24" t="str">
            <v>周羽恒</v>
          </cell>
          <cell r="D24">
            <v>74.7527237354086</v>
          </cell>
          <cell r="E24">
            <v>23</v>
          </cell>
        </row>
        <row r="25">
          <cell r="B25">
            <v>2023010415</v>
          </cell>
          <cell r="C25" t="str">
            <v>周心如</v>
          </cell>
          <cell r="D25">
            <v>74.6712062256809</v>
          </cell>
          <cell r="E25">
            <v>24</v>
          </cell>
        </row>
        <row r="26">
          <cell r="B26">
            <v>2023010530</v>
          </cell>
          <cell r="C26" t="str">
            <v>钱玉兰</v>
          </cell>
          <cell r="D26">
            <v>74.6501945525292</v>
          </cell>
          <cell r="E26">
            <v>25</v>
          </cell>
        </row>
        <row r="27">
          <cell r="B27">
            <v>2023010433</v>
          </cell>
          <cell r="C27" t="str">
            <v>杨家奇</v>
          </cell>
          <cell r="D27">
            <v>74.6204280155642</v>
          </cell>
          <cell r="E27">
            <v>26</v>
          </cell>
        </row>
        <row r="28">
          <cell r="B28">
            <v>2023010515</v>
          </cell>
          <cell r="C28" t="str">
            <v>薛晋赟</v>
          </cell>
          <cell r="D28">
            <v>74.554280155642</v>
          </cell>
          <cell r="E28">
            <v>27</v>
          </cell>
        </row>
        <row r="29">
          <cell r="B29">
            <v>2023010431</v>
          </cell>
          <cell r="C29" t="str">
            <v>沈珺杰</v>
          </cell>
          <cell r="D29">
            <v>74.4301556420233</v>
          </cell>
          <cell r="E29">
            <v>28</v>
          </cell>
        </row>
        <row r="30">
          <cell r="B30">
            <v>2023010379</v>
          </cell>
          <cell r="C30" t="str">
            <v>邬月圆</v>
          </cell>
          <cell r="D30">
            <v>74.0557344357977</v>
          </cell>
          <cell r="E30">
            <v>29</v>
          </cell>
        </row>
        <row r="31">
          <cell r="B31">
            <v>2023010459</v>
          </cell>
          <cell r="C31" t="str">
            <v>李继峣</v>
          </cell>
          <cell r="D31">
            <v>73.9379377431907</v>
          </cell>
          <cell r="E31">
            <v>30</v>
          </cell>
        </row>
        <row r="32">
          <cell r="B32">
            <v>2023010414</v>
          </cell>
          <cell r="C32" t="str">
            <v>张俊玲</v>
          </cell>
          <cell r="D32">
            <v>73.8972762645914</v>
          </cell>
          <cell r="E32">
            <v>31</v>
          </cell>
        </row>
        <row r="33">
          <cell r="B33">
            <v>2023010411</v>
          </cell>
          <cell r="C33" t="str">
            <v>王祎壹</v>
          </cell>
          <cell r="D33">
            <v>73.8554752640356</v>
          </cell>
          <cell r="E33">
            <v>32</v>
          </cell>
        </row>
        <row r="34">
          <cell r="B34">
            <v>2023010524</v>
          </cell>
          <cell r="C34" t="str">
            <v>杨烁</v>
          </cell>
          <cell r="D34">
            <v>73.6912451361867</v>
          </cell>
          <cell r="E34">
            <v>33</v>
          </cell>
        </row>
        <row r="35">
          <cell r="B35">
            <v>2023010501</v>
          </cell>
          <cell r="C35" t="str">
            <v>高嵘琰</v>
          </cell>
          <cell r="D35">
            <v>73.2838521400778</v>
          </cell>
          <cell r="E35">
            <v>34</v>
          </cell>
        </row>
        <row r="36">
          <cell r="B36">
            <v>2023010498</v>
          </cell>
          <cell r="C36" t="str">
            <v>王怡</v>
          </cell>
          <cell r="D36">
            <v>73.0857976653696</v>
          </cell>
          <cell r="E36">
            <v>35</v>
          </cell>
        </row>
        <row r="37">
          <cell r="B37">
            <v>2023010484</v>
          </cell>
          <cell r="C37" t="str">
            <v>彭书磊</v>
          </cell>
          <cell r="D37">
            <v>72.5698443579767</v>
          </cell>
          <cell r="E37">
            <v>36</v>
          </cell>
        </row>
        <row r="38">
          <cell r="B38">
            <v>2023010509</v>
          </cell>
          <cell r="C38" t="str">
            <v>汪建新</v>
          </cell>
          <cell r="D38">
            <v>72.5665369649806</v>
          </cell>
          <cell r="E38">
            <v>37</v>
          </cell>
        </row>
        <row r="39">
          <cell r="B39">
            <v>2023010553</v>
          </cell>
          <cell r="C39" t="str">
            <v>任杰</v>
          </cell>
          <cell r="D39">
            <v>72.4857976653696</v>
          </cell>
          <cell r="E39">
            <v>38</v>
          </cell>
        </row>
        <row r="40">
          <cell r="B40">
            <v>2023010385</v>
          </cell>
          <cell r="C40" t="str">
            <v>向日葵</v>
          </cell>
          <cell r="D40">
            <v>72.1142947470817</v>
          </cell>
          <cell r="E40">
            <v>39</v>
          </cell>
        </row>
        <row r="41">
          <cell r="B41">
            <v>2023010388</v>
          </cell>
          <cell r="C41" t="str">
            <v>何浩杰</v>
          </cell>
          <cell r="D41">
            <v>71.9857976653696</v>
          </cell>
          <cell r="E41">
            <v>40</v>
          </cell>
        </row>
        <row r="42">
          <cell r="B42">
            <v>2023010434</v>
          </cell>
          <cell r="C42" t="str">
            <v>王婷</v>
          </cell>
          <cell r="D42">
            <v>71.7363813229572</v>
          </cell>
          <cell r="E42">
            <v>41</v>
          </cell>
        </row>
        <row r="43">
          <cell r="B43">
            <v>2023010441</v>
          </cell>
          <cell r="C43" t="str">
            <v>隋妍</v>
          </cell>
          <cell r="D43">
            <v>71.3435797665369</v>
          </cell>
          <cell r="E43">
            <v>42</v>
          </cell>
        </row>
        <row r="44">
          <cell r="B44">
            <v>2023010464</v>
          </cell>
          <cell r="C44" t="str">
            <v>陈银洁</v>
          </cell>
          <cell r="D44">
            <v>71.1112062256809</v>
          </cell>
          <cell r="E44">
            <v>43</v>
          </cell>
        </row>
        <row r="45">
          <cell r="B45">
            <v>2023010426</v>
          </cell>
          <cell r="C45" t="str">
            <v>简法杨</v>
          </cell>
          <cell r="D45">
            <v>70.9904669260701</v>
          </cell>
          <cell r="E45">
            <v>44</v>
          </cell>
        </row>
        <row r="46">
          <cell r="B46">
            <v>2023010376</v>
          </cell>
          <cell r="C46" t="str">
            <v>李雨珂</v>
          </cell>
          <cell r="D46">
            <v>70.7548638132296</v>
          </cell>
          <cell r="E46">
            <v>45</v>
          </cell>
        </row>
        <row r="47">
          <cell r="B47">
            <v>2023010453</v>
          </cell>
          <cell r="C47" t="str">
            <v>皇甫凤政</v>
          </cell>
          <cell r="D47">
            <v>70.4764591439689</v>
          </cell>
          <cell r="E47">
            <v>46</v>
          </cell>
        </row>
        <row r="48">
          <cell r="B48">
            <v>2023010529</v>
          </cell>
          <cell r="C48" t="str">
            <v>杜佳漪</v>
          </cell>
          <cell r="D48">
            <v>70.4178988326849</v>
          </cell>
          <cell r="E48">
            <v>47</v>
          </cell>
        </row>
        <row r="49">
          <cell r="B49">
            <v>2023010374</v>
          </cell>
          <cell r="C49" t="str">
            <v>左培</v>
          </cell>
          <cell r="D49">
            <v>70.3612840466926</v>
          </cell>
          <cell r="E49">
            <v>48</v>
          </cell>
        </row>
        <row r="50">
          <cell r="B50">
            <v>2023010430</v>
          </cell>
          <cell r="C50" t="str">
            <v>胡祎卓</v>
          </cell>
          <cell r="D50">
            <v>70.0859922178988</v>
          </cell>
          <cell r="E50">
            <v>49</v>
          </cell>
        </row>
        <row r="51">
          <cell r="B51">
            <v>2023010493</v>
          </cell>
          <cell r="C51" t="str">
            <v>于皓洋</v>
          </cell>
          <cell r="D51">
            <v>69.8916342412452</v>
          </cell>
          <cell r="E51">
            <v>50</v>
          </cell>
        </row>
        <row r="52">
          <cell r="B52">
            <v>2023010406</v>
          </cell>
          <cell r="C52" t="str">
            <v>冯梦乐</v>
          </cell>
          <cell r="D52">
            <v>69.4632052529183</v>
          </cell>
          <cell r="E52">
            <v>51</v>
          </cell>
        </row>
        <row r="53">
          <cell r="B53">
            <v>2023010461</v>
          </cell>
          <cell r="C53" t="str">
            <v>刘世杰</v>
          </cell>
          <cell r="D53">
            <v>68.7408560311284</v>
          </cell>
          <cell r="E53">
            <v>52</v>
          </cell>
        </row>
        <row r="54">
          <cell r="B54">
            <v>2023010496</v>
          </cell>
          <cell r="C54" t="str">
            <v>陈鸿</v>
          </cell>
          <cell r="D54">
            <v>68.5060311284047</v>
          </cell>
          <cell r="E54">
            <v>53</v>
          </cell>
        </row>
        <row r="55">
          <cell r="B55">
            <v>2023010424</v>
          </cell>
          <cell r="C55" t="str">
            <v>王昊凯</v>
          </cell>
          <cell r="D55">
            <v>67.9768482490272</v>
          </cell>
          <cell r="E55">
            <v>54</v>
          </cell>
        </row>
        <row r="56">
          <cell r="B56">
            <v>2023010477</v>
          </cell>
          <cell r="C56" t="str">
            <v>朱兴繁</v>
          </cell>
          <cell r="D56">
            <v>67.8743190661478</v>
          </cell>
          <cell r="E56">
            <v>55</v>
          </cell>
        </row>
      </sheetData>
      <sheetData sheetId="1" refreshError="1"/>
      <sheetData sheetId="2" refreshError="1">
        <row r="87">
          <cell r="B87">
            <v>2023010404</v>
          </cell>
          <cell r="C87" t="str">
            <v>姜曼妮</v>
          </cell>
          <cell r="D87">
            <v>2.15</v>
          </cell>
          <cell r="E87">
            <v>90.7587548638132</v>
          </cell>
          <cell r="F87">
            <v>77.1449416342412</v>
          </cell>
          <cell r="G87">
            <v>79.2949416342412</v>
          </cell>
        </row>
        <row r="88">
          <cell r="B88">
            <v>2023010431</v>
          </cell>
          <cell r="C88" t="str">
            <v>沈珺杰</v>
          </cell>
          <cell r="D88">
            <v>0.5</v>
          </cell>
          <cell r="E88">
            <v>86.976653696498</v>
          </cell>
          <cell r="F88">
            <v>73.9301556420233</v>
          </cell>
          <cell r="G88">
            <v>74.4301556420233</v>
          </cell>
        </row>
        <row r="89">
          <cell r="B89">
            <v>2023010408</v>
          </cell>
          <cell r="C89" t="str">
            <v>韩雨佳</v>
          </cell>
          <cell r="D89">
            <v>1.63928571428571</v>
          </cell>
          <cell r="E89">
            <v>86.5447470817121</v>
          </cell>
          <cell r="F89">
            <v>73.5630350194553</v>
          </cell>
          <cell r="G89">
            <v>75.202320733741</v>
          </cell>
        </row>
        <row r="90">
          <cell r="B90">
            <v>2023010427</v>
          </cell>
          <cell r="C90" t="str">
            <v>张敬楠</v>
          </cell>
          <cell r="D90">
            <v>2</v>
          </cell>
          <cell r="E90">
            <v>86.443579766537</v>
          </cell>
          <cell r="F90">
            <v>73.4770428015565</v>
          </cell>
          <cell r="G90">
            <v>75.4770428015565</v>
          </cell>
        </row>
        <row r="91">
          <cell r="B91">
            <v>2023010415</v>
          </cell>
          <cell r="C91" t="str">
            <v>周心如</v>
          </cell>
          <cell r="D91">
            <v>2.15</v>
          </cell>
          <cell r="E91">
            <v>85.3190661478599</v>
          </cell>
          <cell r="F91">
            <v>72.5212062256809</v>
          </cell>
          <cell r="G91">
            <v>74.6712062256809</v>
          </cell>
        </row>
        <row r="92">
          <cell r="B92">
            <v>2023010409</v>
          </cell>
          <cell r="C92" t="str">
            <v>姜玥佟</v>
          </cell>
          <cell r="D92">
            <v>4.13571428571429</v>
          </cell>
          <cell r="E92">
            <v>84.5642023346304</v>
          </cell>
          <cell r="F92">
            <v>71.8795719844358</v>
          </cell>
          <cell r="G92">
            <v>76.0152862701501</v>
          </cell>
        </row>
        <row r="93">
          <cell r="B93">
            <v>2023010414</v>
          </cell>
          <cell r="C93" t="str">
            <v>张俊玲</v>
          </cell>
          <cell r="D93">
            <v>2.15</v>
          </cell>
          <cell r="E93">
            <v>84.408560311284</v>
          </cell>
          <cell r="F93">
            <v>71.7472762645914</v>
          </cell>
          <cell r="G93">
            <v>73.8972762645914</v>
          </cell>
        </row>
        <row r="94">
          <cell r="B94">
            <v>2023010411</v>
          </cell>
          <cell r="C94" t="str">
            <v>王祎壹</v>
          </cell>
          <cell r="D94">
            <v>2.97142857142857</v>
          </cell>
          <cell r="E94">
            <v>83.3929961089494</v>
          </cell>
          <cell r="F94">
            <v>70.884046692607</v>
          </cell>
          <cell r="G94">
            <v>73.8554752640356</v>
          </cell>
        </row>
        <row r="95">
          <cell r="B95">
            <v>2023010484</v>
          </cell>
          <cell r="C95" t="str">
            <v>彭书磊</v>
          </cell>
          <cell r="D95">
            <v>2</v>
          </cell>
          <cell r="E95">
            <v>83.023346303502</v>
          </cell>
          <cell r="F95">
            <v>70.5698443579767</v>
          </cell>
          <cell r="G95">
            <v>72.5698443579767</v>
          </cell>
        </row>
        <row r="96">
          <cell r="B96">
            <v>2023010426</v>
          </cell>
          <cell r="C96" t="str">
            <v>简法杨</v>
          </cell>
          <cell r="D96">
            <v>0.5</v>
          </cell>
          <cell r="E96">
            <v>82.9299610894942</v>
          </cell>
          <cell r="F96">
            <v>70.4904669260701</v>
          </cell>
          <cell r="G96">
            <v>70.9904669260701</v>
          </cell>
        </row>
        <row r="97">
          <cell r="B97">
            <v>2023010464</v>
          </cell>
          <cell r="C97" t="str">
            <v>陈银洁</v>
          </cell>
          <cell r="D97">
            <v>1.99</v>
          </cell>
          <cell r="E97">
            <v>81.3190661478599</v>
          </cell>
          <cell r="F97">
            <v>69.1212062256809</v>
          </cell>
          <cell r="G97">
            <v>71.1112062256809</v>
          </cell>
        </row>
        <row r="98">
          <cell r="B98">
            <v>2023010480</v>
          </cell>
          <cell r="C98" t="str">
            <v>张永亮</v>
          </cell>
          <cell r="D98">
            <v>9.3</v>
          </cell>
          <cell r="E98">
            <v>81.1400778210117</v>
          </cell>
          <cell r="F98">
            <v>68.9690661478599</v>
          </cell>
          <cell r="G98">
            <v>78.2690661478599</v>
          </cell>
        </row>
        <row r="99">
          <cell r="B99">
            <v>2023010430</v>
          </cell>
          <cell r="C99" t="str">
            <v>胡祎卓</v>
          </cell>
          <cell r="D99">
            <v>2</v>
          </cell>
          <cell r="E99">
            <v>80.1011673151751</v>
          </cell>
          <cell r="F99">
            <v>68.0859922178988</v>
          </cell>
          <cell r="G99">
            <v>70.0859922178988</v>
          </cell>
        </row>
        <row r="100">
          <cell r="B100">
            <v>2023010424</v>
          </cell>
          <cell r="C100" t="str">
            <v>王昊凯</v>
          </cell>
          <cell r="D100" t="str">
            <v>0</v>
          </cell>
          <cell r="E100">
            <v>79.9727626459144</v>
          </cell>
          <cell r="F100">
            <v>67.9768482490272</v>
          </cell>
          <cell r="G100">
            <v>67.9768482490272</v>
          </cell>
        </row>
        <row r="101">
          <cell r="B101">
            <v>2023010477</v>
          </cell>
          <cell r="C101" t="str">
            <v>朱兴繁</v>
          </cell>
          <cell r="D101" t="str">
            <v>0</v>
          </cell>
          <cell r="E101">
            <v>79.852140077821</v>
          </cell>
          <cell r="F101">
            <v>67.8743190661478</v>
          </cell>
          <cell r="G101">
            <v>67.8743190661478</v>
          </cell>
        </row>
        <row r="102">
          <cell r="B102">
            <v>2023010406</v>
          </cell>
          <cell r="C102" t="str">
            <v>冯梦乐</v>
          </cell>
          <cell r="D102">
            <v>2.24375</v>
          </cell>
          <cell r="E102">
            <v>79.0817120622568</v>
          </cell>
          <cell r="F102">
            <v>67.2194552529183</v>
          </cell>
          <cell r="G102">
            <v>69.4632052529183</v>
          </cell>
        </row>
      </sheetData>
      <sheetData sheetId="3" refreshError="1"/>
      <sheetData sheetId="4" refreshError="1"/>
      <sheetData sheetId="5"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优良率总结果"/>
      <sheetName val="前三年优良率计算过程"/>
      <sheetName val="第一学年优良率计算过程"/>
      <sheetName val="四级成绩"/>
    </sheetNames>
    <sheetDataSet>
      <sheetData sheetId="0" refreshError="1">
        <row r="2">
          <cell r="B2">
            <v>2023010404</v>
          </cell>
          <cell r="C2" t="str">
            <v>姜曼妮</v>
          </cell>
          <cell r="D2">
            <v>1</v>
          </cell>
          <cell r="E2">
            <v>1</v>
          </cell>
          <cell r="F2">
            <v>0</v>
          </cell>
          <cell r="G2">
            <v>568</v>
          </cell>
        </row>
        <row r="3">
          <cell r="B3">
            <v>2023010405</v>
          </cell>
          <cell r="C3" t="str">
            <v>马宁煜</v>
          </cell>
          <cell r="D3">
            <v>0.5625</v>
          </cell>
          <cell r="E3">
            <v>0.708333333333333</v>
          </cell>
          <cell r="F3">
            <v>3</v>
          </cell>
          <cell r="G3">
            <v>461</v>
          </cell>
        </row>
        <row r="4">
          <cell r="B4">
            <v>2023010406</v>
          </cell>
          <cell r="C4" t="str">
            <v>冯梦乐</v>
          </cell>
          <cell r="D4">
            <v>0.640625</v>
          </cell>
          <cell r="E4">
            <v>0.75</v>
          </cell>
          <cell r="F4">
            <v>1</v>
          </cell>
          <cell r="G4">
            <v>462</v>
          </cell>
        </row>
        <row r="5">
          <cell r="B5">
            <v>2023010408</v>
          </cell>
          <cell r="C5" t="str">
            <v>韩雨佳</v>
          </cell>
          <cell r="D5">
            <v>0.921875</v>
          </cell>
          <cell r="E5">
            <v>0.875</v>
          </cell>
          <cell r="F5">
            <v>0</v>
          </cell>
          <cell r="G5">
            <v>602</v>
          </cell>
        </row>
        <row r="6">
          <cell r="B6">
            <v>2023010409</v>
          </cell>
          <cell r="C6" t="str">
            <v>姜玥佟</v>
          </cell>
          <cell r="D6">
            <v>0.921875</v>
          </cell>
          <cell r="E6">
            <v>0.958333333333333</v>
          </cell>
          <cell r="F6">
            <v>0</v>
          </cell>
          <cell r="G6">
            <v>542</v>
          </cell>
        </row>
        <row r="7">
          <cell r="B7">
            <v>2023010410</v>
          </cell>
          <cell r="C7" t="str">
            <v>李睿澴</v>
          </cell>
          <cell r="D7">
            <v>0.53125</v>
          </cell>
          <cell r="E7">
            <v>0.708333333333333</v>
          </cell>
          <cell r="F7">
            <v>1</v>
          </cell>
          <cell r="G7">
            <v>614</v>
          </cell>
        </row>
        <row r="8">
          <cell r="B8">
            <v>2023010411</v>
          </cell>
          <cell r="C8" t="str">
            <v>王祎壹</v>
          </cell>
          <cell r="D8">
            <v>0.859375</v>
          </cell>
          <cell r="E8">
            <v>0.958333333333333</v>
          </cell>
          <cell r="F8">
            <v>0</v>
          </cell>
          <cell r="G8">
            <v>533</v>
          </cell>
        </row>
        <row r="9">
          <cell r="B9">
            <v>2023010413</v>
          </cell>
          <cell r="C9" t="str">
            <v>汪彧涵</v>
          </cell>
          <cell r="D9">
            <v>0.53125</v>
          </cell>
          <cell r="E9">
            <v>0.75</v>
          </cell>
          <cell r="F9">
            <v>0</v>
          </cell>
          <cell r="G9">
            <v>526</v>
          </cell>
        </row>
        <row r="10">
          <cell r="B10">
            <v>2023010414</v>
          </cell>
          <cell r="C10" t="str">
            <v>张俊玲</v>
          </cell>
          <cell r="D10">
            <v>0.875</v>
          </cell>
          <cell r="E10">
            <v>0.833333333333333</v>
          </cell>
          <cell r="F10">
            <v>0</v>
          </cell>
          <cell r="G10">
            <v>438</v>
          </cell>
        </row>
        <row r="11">
          <cell r="B11">
            <v>2023010415</v>
          </cell>
          <cell r="C11" t="str">
            <v>周心如</v>
          </cell>
          <cell r="D11">
            <v>0.859375</v>
          </cell>
          <cell r="E11">
            <v>0.791666666666667</v>
          </cell>
          <cell r="F11">
            <v>0</v>
          </cell>
          <cell r="G11">
            <v>475</v>
          </cell>
        </row>
        <row r="12">
          <cell r="B12">
            <v>2023010418</v>
          </cell>
          <cell r="C12" t="str">
            <v>姚小川</v>
          </cell>
          <cell r="D12">
            <v>0.453125</v>
          </cell>
          <cell r="E12">
            <v>0.625</v>
          </cell>
          <cell r="F12">
            <v>0</v>
          </cell>
          <cell r="G12">
            <v>480</v>
          </cell>
        </row>
        <row r="13">
          <cell r="B13">
            <v>2023010420</v>
          </cell>
          <cell r="C13" t="str">
            <v>段景琦</v>
          </cell>
          <cell r="D13">
            <v>0.4375</v>
          </cell>
          <cell r="E13">
            <v>0.541666666666667</v>
          </cell>
          <cell r="F13">
            <v>1</v>
          </cell>
          <cell r="G13">
            <v>454</v>
          </cell>
        </row>
        <row r="14">
          <cell r="B14">
            <v>2023010424</v>
          </cell>
          <cell r="C14" t="str">
            <v>王昊凯</v>
          </cell>
          <cell r="D14">
            <v>0.65625</v>
          </cell>
          <cell r="E14">
            <v>0.791666666666667</v>
          </cell>
          <cell r="F14">
            <v>0</v>
          </cell>
          <cell r="G14">
            <v>425</v>
          </cell>
        </row>
        <row r="15">
          <cell r="B15">
            <v>2023010425</v>
          </cell>
          <cell r="C15" t="str">
            <v>虞寰</v>
          </cell>
          <cell r="D15">
            <v>0.515625</v>
          </cell>
          <cell r="E15">
            <v>0.625</v>
          </cell>
          <cell r="F15">
            <v>2</v>
          </cell>
          <cell r="G15">
            <v>564</v>
          </cell>
        </row>
        <row r="16">
          <cell r="B16">
            <v>2023010426</v>
          </cell>
          <cell r="C16" t="str">
            <v>简法杨</v>
          </cell>
          <cell r="D16">
            <v>0.78125</v>
          </cell>
          <cell r="E16">
            <v>0.75</v>
          </cell>
          <cell r="F16">
            <v>0</v>
          </cell>
          <cell r="G16">
            <v>447</v>
          </cell>
        </row>
        <row r="17">
          <cell r="B17">
            <v>2023010427</v>
          </cell>
          <cell r="C17" t="str">
            <v>张敬楠</v>
          </cell>
          <cell r="D17">
            <v>0.921875</v>
          </cell>
          <cell r="E17">
            <v>0.916666666666667</v>
          </cell>
          <cell r="F17">
            <v>0</v>
          </cell>
          <cell r="G17">
            <v>512</v>
          </cell>
        </row>
        <row r="18">
          <cell r="B18">
            <v>2023010428</v>
          </cell>
          <cell r="C18" t="str">
            <v>曹迅晨</v>
          </cell>
          <cell r="D18">
            <v>0.375</v>
          </cell>
          <cell r="E18">
            <v>0.458333333333333</v>
          </cell>
          <cell r="F18">
            <v>3</v>
          </cell>
          <cell r="G18">
            <v>552</v>
          </cell>
        </row>
        <row r="19">
          <cell r="B19">
            <v>2023010430</v>
          </cell>
          <cell r="C19" t="str">
            <v>胡祎卓</v>
          </cell>
          <cell r="D19">
            <v>0.6875</v>
          </cell>
          <cell r="E19">
            <v>0.791666666666667</v>
          </cell>
          <cell r="F19">
            <v>0</v>
          </cell>
          <cell r="G19">
            <v>488</v>
          </cell>
        </row>
        <row r="20">
          <cell r="B20">
            <v>2023010431</v>
          </cell>
          <cell r="C20" t="str">
            <v>沈珺杰</v>
          </cell>
          <cell r="D20">
            <v>0.953125</v>
          </cell>
          <cell r="E20">
            <v>0.916666666666667</v>
          </cell>
          <cell r="F20">
            <v>0</v>
          </cell>
          <cell r="G20">
            <v>494</v>
          </cell>
        </row>
        <row r="21">
          <cell r="B21">
            <v>2023010432</v>
          </cell>
          <cell r="C21" t="str">
            <v>夏开来</v>
          </cell>
          <cell r="D21">
            <v>0.5</v>
          </cell>
          <cell r="E21">
            <v>0.583333333333333</v>
          </cell>
          <cell r="F21">
            <v>7</v>
          </cell>
          <cell r="G21">
            <v>489</v>
          </cell>
        </row>
        <row r="22">
          <cell r="B22">
            <v>2023010464</v>
          </cell>
          <cell r="C22" t="str">
            <v>陈银洁</v>
          </cell>
          <cell r="D22">
            <v>0.78125</v>
          </cell>
          <cell r="E22">
            <v>0.791666666666667</v>
          </cell>
          <cell r="F22">
            <v>0</v>
          </cell>
          <cell r="G22">
            <v>442</v>
          </cell>
        </row>
        <row r="23">
          <cell r="B23">
            <v>2023010468</v>
          </cell>
          <cell r="C23" t="str">
            <v>果子涵</v>
          </cell>
          <cell r="D23">
            <v>0.484375</v>
          </cell>
          <cell r="E23">
            <v>0.75</v>
          </cell>
          <cell r="F23">
            <v>5</v>
          </cell>
          <cell r="G23">
            <v>524</v>
          </cell>
        </row>
        <row r="24">
          <cell r="B24">
            <v>2023010472</v>
          </cell>
          <cell r="C24" t="str">
            <v>刘青澈</v>
          </cell>
          <cell r="D24">
            <v>0.46875</v>
          </cell>
          <cell r="E24">
            <v>0.666666666666667</v>
          </cell>
          <cell r="F24">
            <v>3</v>
          </cell>
          <cell r="G24">
            <v>471</v>
          </cell>
        </row>
        <row r="25">
          <cell r="B25">
            <v>2023010477</v>
          </cell>
          <cell r="C25" t="str">
            <v>朱兴繁</v>
          </cell>
          <cell r="D25">
            <v>0.625</v>
          </cell>
          <cell r="E25">
            <v>0.708333333333333</v>
          </cell>
          <cell r="F25">
            <v>0</v>
          </cell>
          <cell r="G25">
            <v>468</v>
          </cell>
        </row>
        <row r="26">
          <cell r="B26">
            <v>2023010480</v>
          </cell>
          <cell r="C26" t="str">
            <v>张永亮</v>
          </cell>
          <cell r="D26">
            <v>0.75</v>
          </cell>
          <cell r="E26">
            <v>0.75</v>
          </cell>
          <cell r="F26">
            <v>0</v>
          </cell>
          <cell r="G26">
            <v>492</v>
          </cell>
        </row>
        <row r="27">
          <cell r="B27">
            <v>2023010482</v>
          </cell>
          <cell r="C27" t="str">
            <v>郭承良</v>
          </cell>
          <cell r="D27">
            <v>0.59375</v>
          </cell>
          <cell r="E27">
            <v>0.708333333333333</v>
          </cell>
          <cell r="F27">
            <v>2</v>
          </cell>
          <cell r="G27">
            <v>539</v>
          </cell>
        </row>
        <row r="28">
          <cell r="B28">
            <v>2023010483</v>
          </cell>
          <cell r="C28" t="str">
            <v>刘钊雨</v>
          </cell>
          <cell r="D28">
            <v>0.5625</v>
          </cell>
          <cell r="E28">
            <v>0.416666666666667</v>
          </cell>
          <cell r="F28">
            <v>5</v>
          </cell>
          <cell r="G28">
            <v>445</v>
          </cell>
        </row>
        <row r="29">
          <cell r="B29">
            <v>2023010484</v>
          </cell>
          <cell r="C29" t="str">
            <v>彭书磊</v>
          </cell>
          <cell r="D29">
            <v>0.796875</v>
          </cell>
          <cell r="E29">
            <v>0.833333333333333</v>
          </cell>
          <cell r="F29">
            <v>0</v>
          </cell>
          <cell r="G29">
            <v>478</v>
          </cell>
        </row>
        <row r="30">
          <cell r="B30">
            <v>2023010485</v>
          </cell>
          <cell r="C30" t="str">
            <v>黄赫华</v>
          </cell>
          <cell r="D30">
            <v>0.4375</v>
          </cell>
          <cell r="E30">
            <v>0.478260869565217</v>
          </cell>
          <cell r="F30">
            <v>4</v>
          </cell>
          <cell r="G30">
            <v>437</v>
          </cell>
        </row>
        <row r="31">
          <cell r="B31">
            <v>2023010486</v>
          </cell>
          <cell r="C31" t="str">
            <v>姬文硕</v>
          </cell>
          <cell r="D31">
            <v>0.3125</v>
          </cell>
          <cell r="E31">
            <v>0.541666666666667</v>
          </cell>
          <cell r="F31">
            <v>5</v>
          </cell>
          <cell r="G31">
            <v>471</v>
          </cell>
        </row>
        <row r="32">
          <cell r="B32">
            <v>2023010487</v>
          </cell>
          <cell r="C32" t="str">
            <v>孟钰杰</v>
          </cell>
          <cell r="D32">
            <v>0.390625</v>
          </cell>
          <cell r="E32">
            <v>0.583333333333333</v>
          </cell>
          <cell r="F32">
            <v>4</v>
          </cell>
          <cell r="G32">
            <v>498</v>
          </cell>
        </row>
      </sheetData>
      <sheetData sheetId="1" refreshError="1"/>
      <sheetData sheetId="2" refreshError="1"/>
      <sheetData sheetId="3"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保研加分一览表"/>
      <sheetName val="化工23-1班"/>
      <sheetName val="化工23-2班"/>
      <sheetName val="化工23-3班"/>
      <sheetName val="化工23-4班"/>
    </sheetNames>
    <sheetDataSet>
      <sheetData sheetId="0" refreshError="1"/>
      <sheetData sheetId="1" refreshError="1"/>
      <sheetData sheetId="2" refreshError="1">
        <row r="83">
          <cell r="B83">
            <v>2023010404</v>
          </cell>
          <cell r="C83" t="str">
            <v>姜曼妮</v>
          </cell>
          <cell r="D83">
            <v>2</v>
          </cell>
          <cell r="E83">
            <v>90.7587548638132</v>
          </cell>
          <cell r="F83">
            <v>77.1449416342412</v>
          </cell>
        </row>
        <row r="84">
          <cell r="B84">
            <v>2023010431</v>
          </cell>
          <cell r="C84" t="str">
            <v>沈珺杰</v>
          </cell>
          <cell r="D84">
            <v>0.5</v>
          </cell>
          <cell r="E84">
            <v>86.976653696498</v>
          </cell>
          <cell r="F84">
            <v>73.9301556420233</v>
          </cell>
        </row>
        <row r="85">
          <cell r="B85">
            <v>2023010408</v>
          </cell>
          <cell r="C85" t="str">
            <v>韩雨佳</v>
          </cell>
          <cell r="D85">
            <v>1.63928571428571</v>
          </cell>
          <cell r="E85">
            <v>86.5447470817121</v>
          </cell>
          <cell r="F85">
            <v>73.5630350194553</v>
          </cell>
        </row>
        <row r="86">
          <cell r="B86">
            <v>2023010427</v>
          </cell>
          <cell r="C86" t="str">
            <v>张敬楠</v>
          </cell>
          <cell r="D86">
            <v>2</v>
          </cell>
          <cell r="E86">
            <v>86.443579766537</v>
          </cell>
          <cell r="F86">
            <v>73.4770428015565</v>
          </cell>
        </row>
        <row r="87">
          <cell r="B87">
            <v>2023010415</v>
          </cell>
          <cell r="C87" t="str">
            <v>周心如</v>
          </cell>
          <cell r="D87">
            <v>2</v>
          </cell>
          <cell r="E87">
            <v>85.3190661478599</v>
          </cell>
          <cell r="F87">
            <v>72.5212062256809</v>
          </cell>
        </row>
        <row r="88">
          <cell r="B88">
            <v>2023010409</v>
          </cell>
          <cell r="C88" t="str">
            <v>姜玥佟</v>
          </cell>
          <cell r="D88">
            <v>4.13571428571429</v>
          </cell>
          <cell r="E88">
            <v>84.5642023346304</v>
          </cell>
          <cell r="F88">
            <v>71.8795719844358</v>
          </cell>
        </row>
        <row r="89">
          <cell r="B89">
            <v>2023010414</v>
          </cell>
          <cell r="C89" t="str">
            <v>张俊玲</v>
          </cell>
          <cell r="D89">
            <v>2.15</v>
          </cell>
          <cell r="E89">
            <v>84.408560311284</v>
          </cell>
          <cell r="F89">
            <v>71.7472762645914</v>
          </cell>
        </row>
        <row r="90">
          <cell r="B90">
            <v>2023010411</v>
          </cell>
          <cell r="C90" t="str">
            <v>王祎壹</v>
          </cell>
          <cell r="D90">
            <v>2.97142857142857</v>
          </cell>
          <cell r="E90">
            <v>83.3929961089494</v>
          </cell>
          <cell r="F90">
            <v>70.884046692607</v>
          </cell>
        </row>
        <row r="91">
          <cell r="B91">
            <v>2023010484</v>
          </cell>
          <cell r="C91" t="str">
            <v>彭书磊</v>
          </cell>
          <cell r="D91">
            <v>2</v>
          </cell>
          <cell r="E91">
            <v>83.023346303502</v>
          </cell>
          <cell r="F91">
            <v>70.5698443579767</v>
          </cell>
        </row>
        <row r="92">
          <cell r="B92">
            <v>2023010426</v>
          </cell>
          <cell r="C92" t="str">
            <v>简法杨</v>
          </cell>
          <cell r="D92">
            <v>0.5</v>
          </cell>
          <cell r="E92">
            <v>82.9299610894942</v>
          </cell>
          <cell r="F92">
            <v>70.4904669260701</v>
          </cell>
        </row>
        <row r="93">
          <cell r="B93">
            <v>2023010464</v>
          </cell>
          <cell r="C93" t="str">
            <v>陈银洁</v>
          </cell>
          <cell r="D93">
            <v>1.84</v>
          </cell>
          <cell r="E93">
            <v>81.3190661478599</v>
          </cell>
          <cell r="F93">
            <v>69.1212062256809</v>
          </cell>
        </row>
        <row r="94">
          <cell r="B94">
            <v>2023010480</v>
          </cell>
          <cell r="C94" t="str">
            <v>张永亮</v>
          </cell>
          <cell r="D94">
            <v>9.3</v>
          </cell>
          <cell r="E94">
            <v>81.1400778210117</v>
          </cell>
          <cell r="F94">
            <v>68.9690661478599</v>
          </cell>
        </row>
        <row r="95">
          <cell r="B95">
            <v>2023010430</v>
          </cell>
          <cell r="C95" t="str">
            <v>胡祎卓</v>
          </cell>
          <cell r="D95">
            <v>2</v>
          </cell>
          <cell r="E95">
            <v>80.1011673151751</v>
          </cell>
          <cell r="F95">
            <v>68.0859922178988</v>
          </cell>
        </row>
        <row r="96">
          <cell r="B96">
            <v>2023010424</v>
          </cell>
          <cell r="C96" t="str">
            <v>王昊凯</v>
          </cell>
          <cell r="D96" t="str">
            <v>0</v>
          </cell>
          <cell r="E96">
            <v>79.9727626459144</v>
          </cell>
          <cell r="F96">
            <v>67.9768482490272</v>
          </cell>
        </row>
        <row r="97">
          <cell r="B97">
            <v>2023010477</v>
          </cell>
          <cell r="C97" t="str">
            <v>朱兴繁</v>
          </cell>
          <cell r="D97" t="str">
            <v>0</v>
          </cell>
          <cell r="E97">
            <v>79.852140077821</v>
          </cell>
          <cell r="F97">
            <v>67.8743190661478</v>
          </cell>
        </row>
        <row r="98">
          <cell r="B98">
            <v>2023010406</v>
          </cell>
          <cell r="C98" t="str">
            <v>冯梦乐</v>
          </cell>
          <cell r="D98">
            <v>2.24375</v>
          </cell>
          <cell r="E98">
            <v>79.0817120622568</v>
          </cell>
          <cell r="F98">
            <v>67.2194552529183</v>
          </cell>
        </row>
      </sheetData>
      <sheetData sheetId="3" refreshError="1"/>
      <sheetData sheetId="4"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符合普通推免条件名单"/>
      <sheetName val="全班条件筛查明细"/>
    </sheetNames>
    <sheetDataSet>
      <sheetData sheetId="0" refreshError="1">
        <row r="3">
          <cell r="B3">
            <v>2023010404</v>
          </cell>
          <cell r="C3" t="str">
            <v>姜曼妮</v>
          </cell>
          <cell r="D3">
            <v>1</v>
          </cell>
          <cell r="E3">
            <v>1</v>
          </cell>
          <cell r="F3">
            <v>0</v>
          </cell>
          <cell r="G3">
            <v>0</v>
          </cell>
          <cell r="H3">
            <v>0.209134249003101</v>
          </cell>
          <cell r="I3">
            <v>0.448648648648649</v>
          </cell>
          <cell r="J3">
            <v>568</v>
          </cell>
        </row>
        <row r="4">
          <cell r="B4">
            <v>2023010406</v>
          </cell>
          <cell r="C4" t="str">
            <v>冯梦乐</v>
          </cell>
          <cell r="D4">
            <v>0.640625</v>
          </cell>
          <cell r="E4">
            <v>0.75</v>
          </cell>
          <cell r="F4">
            <v>1</v>
          </cell>
          <cell r="G4">
            <v>0</v>
          </cell>
          <cell r="H4">
            <v>0.470371880076798</v>
          </cell>
          <cell r="I4">
            <v>0.518918918918919</v>
          </cell>
          <cell r="J4">
            <v>462</v>
          </cell>
        </row>
        <row r="5">
          <cell r="B5">
            <v>2023010408</v>
          </cell>
          <cell r="C5" t="str">
            <v>韩雨佳</v>
          </cell>
          <cell r="D5">
            <v>0.921875</v>
          </cell>
          <cell r="E5">
            <v>0.875</v>
          </cell>
          <cell r="F5">
            <v>0</v>
          </cell>
          <cell r="G5">
            <v>0</v>
          </cell>
          <cell r="H5">
            <v>0.147578201151972</v>
          </cell>
          <cell r="I5">
            <v>0.183783783783784</v>
          </cell>
          <cell r="J5">
            <v>602</v>
          </cell>
        </row>
        <row r="6">
          <cell r="B6">
            <v>2023010409</v>
          </cell>
          <cell r="C6" t="str">
            <v>姜玥佟</v>
          </cell>
          <cell r="D6">
            <v>0.921875</v>
          </cell>
          <cell r="E6">
            <v>0.958333333333333</v>
          </cell>
          <cell r="F6">
            <v>0</v>
          </cell>
          <cell r="G6">
            <v>0</v>
          </cell>
          <cell r="H6">
            <v>0.296715994683208</v>
          </cell>
          <cell r="I6">
            <v>0.459459459459459</v>
          </cell>
          <cell r="J6">
            <v>542</v>
          </cell>
        </row>
        <row r="7">
          <cell r="B7">
            <v>2023010411</v>
          </cell>
          <cell r="C7" t="str">
            <v>王祎壹</v>
          </cell>
          <cell r="D7">
            <v>0.859375</v>
          </cell>
          <cell r="E7">
            <v>0.958333333333333</v>
          </cell>
          <cell r="F7">
            <v>0</v>
          </cell>
          <cell r="G7">
            <v>0</v>
          </cell>
          <cell r="H7">
            <v>0.348371584699454</v>
          </cell>
          <cell r="I7">
            <v>0.6</v>
          </cell>
          <cell r="J7">
            <v>533</v>
          </cell>
        </row>
        <row r="8">
          <cell r="B8">
            <v>2023010414</v>
          </cell>
          <cell r="C8" t="str">
            <v>张俊玲</v>
          </cell>
          <cell r="D8">
            <v>0.875</v>
          </cell>
          <cell r="E8">
            <v>0.833333333333333</v>
          </cell>
          <cell r="F8">
            <v>0</v>
          </cell>
          <cell r="G8">
            <v>0</v>
          </cell>
          <cell r="H8">
            <v>0.336964702407325</v>
          </cell>
          <cell r="I8">
            <v>0.589189189189189</v>
          </cell>
          <cell r="J8">
            <v>438</v>
          </cell>
        </row>
        <row r="9">
          <cell r="B9">
            <v>2023010415</v>
          </cell>
          <cell r="C9" t="str">
            <v>周心如</v>
          </cell>
          <cell r="D9">
            <v>0.859375</v>
          </cell>
          <cell r="E9">
            <v>0.791666666666667</v>
          </cell>
          <cell r="F9">
            <v>0</v>
          </cell>
          <cell r="G9">
            <v>0</v>
          </cell>
          <cell r="H9">
            <v>0.342631812140009</v>
          </cell>
          <cell r="I9">
            <v>0.567567567567568</v>
          </cell>
          <cell r="J9">
            <v>475</v>
          </cell>
        </row>
        <row r="10">
          <cell r="B10">
            <v>2023010424</v>
          </cell>
          <cell r="C10" t="str">
            <v>王昊凯</v>
          </cell>
          <cell r="D10">
            <v>0.65625</v>
          </cell>
          <cell r="E10">
            <v>0.791666666666667</v>
          </cell>
          <cell r="F10">
            <v>0</v>
          </cell>
          <cell r="G10">
            <v>0</v>
          </cell>
          <cell r="H10">
            <v>0.438884064392261</v>
          </cell>
          <cell r="I10">
            <v>0.124324324324324</v>
          </cell>
          <cell r="J10">
            <v>425</v>
          </cell>
        </row>
        <row r="11">
          <cell r="B11">
            <v>2023010426</v>
          </cell>
          <cell r="C11" t="str">
            <v>简法杨</v>
          </cell>
          <cell r="D11">
            <v>0.78125</v>
          </cell>
          <cell r="E11">
            <v>0.75</v>
          </cell>
          <cell r="F11">
            <v>0</v>
          </cell>
          <cell r="G11">
            <v>0</v>
          </cell>
          <cell r="H11">
            <v>0.286508935164673</v>
          </cell>
          <cell r="I11">
            <v>0.0972972972972973</v>
          </cell>
          <cell r="J11">
            <v>447</v>
          </cell>
        </row>
        <row r="12">
          <cell r="B12">
            <v>2023010427</v>
          </cell>
          <cell r="C12" t="str">
            <v>张敬楠</v>
          </cell>
          <cell r="D12">
            <v>0.921875</v>
          </cell>
          <cell r="E12">
            <v>0.916666666666667</v>
          </cell>
          <cell r="F12">
            <v>0</v>
          </cell>
          <cell r="G12">
            <v>0</v>
          </cell>
          <cell r="H12">
            <v>0.159588834736376</v>
          </cell>
          <cell r="I12">
            <v>0.0648648648648649</v>
          </cell>
          <cell r="J12">
            <v>512</v>
          </cell>
        </row>
        <row r="13">
          <cell r="B13">
            <v>2023010430</v>
          </cell>
          <cell r="C13" t="str">
            <v>胡祎卓</v>
          </cell>
          <cell r="D13">
            <v>0.6875</v>
          </cell>
          <cell r="E13">
            <v>0.791666666666667</v>
          </cell>
          <cell r="F13">
            <v>0</v>
          </cell>
          <cell r="G13">
            <v>0</v>
          </cell>
          <cell r="H13">
            <v>0.416619110914193</v>
          </cell>
          <cell r="I13">
            <v>0.254054054054054</v>
          </cell>
          <cell r="J13">
            <v>488</v>
          </cell>
        </row>
        <row r="14">
          <cell r="B14">
            <v>2023010431</v>
          </cell>
          <cell r="C14" t="str">
            <v>沈珺杰</v>
          </cell>
          <cell r="D14">
            <v>0.953125</v>
          </cell>
          <cell r="E14">
            <v>0.916666666666667</v>
          </cell>
          <cell r="F14">
            <v>0</v>
          </cell>
          <cell r="G14">
            <v>0</v>
          </cell>
          <cell r="H14">
            <v>0.230475262147393</v>
          </cell>
          <cell r="I14">
            <v>0.140540540540541</v>
          </cell>
          <cell r="J14">
            <v>494</v>
          </cell>
        </row>
        <row r="15">
          <cell r="B15">
            <v>2023010464</v>
          </cell>
          <cell r="C15" t="str">
            <v>陈银洁</v>
          </cell>
          <cell r="D15">
            <v>0.78125</v>
          </cell>
          <cell r="E15">
            <v>0.791666666666667</v>
          </cell>
          <cell r="F15">
            <v>0</v>
          </cell>
          <cell r="G15">
            <v>0</v>
          </cell>
          <cell r="H15">
            <v>0.334489440259932</v>
          </cell>
          <cell r="I15">
            <v>0.248648648648649</v>
          </cell>
          <cell r="J15">
            <v>442</v>
          </cell>
        </row>
        <row r="16">
          <cell r="B16">
            <v>2023010477</v>
          </cell>
          <cell r="C16" t="str">
            <v>朱兴繁</v>
          </cell>
          <cell r="D16">
            <v>0.625</v>
          </cell>
          <cell r="E16">
            <v>0.708333333333333</v>
          </cell>
          <cell r="F16">
            <v>0</v>
          </cell>
          <cell r="G16">
            <v>0</v>
          </cell>
          <cell r="H16">
            <v>0.476498596957613</v>
          </cell>
          <cell r="I16">
            <v>0.335135135135135</v>
          </cell>
          <cell r="J16">
            <v>468</v>
          </cell>
        </row>
        <row r="17">
          <cell r="B17">
            <v>2023010480</v>
          </cell>
          <cell r="C17" t="str">
            <v>张永亮</v>
          </cell>
          <cell r="D17">
            <v>0.75</v>
          </cell>
          <cell r="E17">
            <v>0.75</v>
          </cell>
          <cell r="F17">
            <v>0</v>
          </cell>
          <cell r="G17">
            <v>0</v>
          </cell>
          <cell r="H17">
            <v>0.165759267464186</v>
          </cell>
          <cell r="I17">
            <v>0.481081081081081</v>
          </cell>
          <cell r="J17">
            <v>492</v>
          </cell>
        </row>
        <row r="18">
          <cell r="B18">
            <v>2023010484</v>
          </cell>
          <cell r="C18" t="str">
            <v>彭书磊</v>
          </cell>
          <cell r="D18">
            <v>0.796875</v>
          </cell>
          <cell r="E18">
            <v>0.833333333333333</v>
          </cell>
          <cell r="F18">
            <v>0</v>
          </cell>
          <cell r="G18">
            <v>0</v>
          </cell>
          <cell r="H18">
            <v>0.471603012848915</v>
          </cell>
          <cell r="I18">
            <v>0.572972972972973</v>
          </cell>
          <cell r="J18">
            <v>478</v>
          </cell>
        </row>
      </sheetData>
      <sheetData sheetId="1"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专业排名汇总表"/>
      <sheetName val="综合素质成绩计算过程"/>
      <sheetName val="班级互评分"/>
      <sheetName val="辅导员打分"/>
      <sheetName val="德育加分"/>
      <sheetName val="德育扣分"/>
      <sheetName val="智育加分"/>
      <sheetName val="文体加分"/>
      <sheetName val="体测-大三"/>
      <sheetName val="必修课成绩"/>
      <sheetName val="选修课成绩"/>
      <sheetName val="体育课成绩"/>
      <sheetName val="优良率、挂科数"/>
      <sheetName val="必修课计算过程"/>
      <sheetName val="选修课计算过程"/>
      <sheetName val="必修选修原始成绩"/>
    </sheetNames>
    <sheetDataSet>
      <sheetData sheetId="0" refreshError="1"/>
      <sheetData sheetId="1" refreshError="1">
        <row r="54">
          <cell r="B54">
            <v>2023010404</v>
          </cell>
          <cell r="C54" t="str">
            <v>姜曼妮</v>
          </cell>
          <cell r="D54">
            <v>0</v>
          </cell>
          <cell r="E54">
            <v>0</v>
          </cell>
          <cell r="F54">
            <v>2</v>
          </cell>
          <cell r="G54">
            <v>0</v>
          </cell>
          <cell r="H54">
            <v>0.15</v>
          </cell>
          <cell r="I54">
            <v>2.15</v>
          </cell>
        </row>
        <row r="55">
          <cell r="B55">
            <v>2023010406</v>
          </cell>
          <cell r="C55" t="str">
            <v>冯梦乐</v>
          </cell>
          <cell r="D55">
            <v>0</v>
          </cell>
          <cell r="E55">
            <v>0</v>
          </cell>
          <cell r="F55">
            <v>2</v>
          </cell>
          <cell r="G55">
            <v>0</v>
          </cell>
          <cell r="H55">
            <v>0.24375</v>
          </cell>
          <cell r="I55">
            <v>2.24375</v>
          </cell>
        </row>
        <row r="56">
          <cell r="B56">
            <v>2023010408</v>
          </cell>
          <cell r="C56" t="str">
            <v>韩雨佳</v>
          </cell>
          <cell r="D56">
            <v>0</v>
          </cell>
          <cell r="E56">
            <v>0</v>
          </cell>
          <cell r="F56">
            <v>1.5</v>
          </cell>
          <cell r="G56">
            <v>0</v>
          </cell>
          <cell r="H56">
            <v>0.139285714285714</v>
          </cell>
          <cell r="I56">
            <v>1.63928571428571</v>
          </cell>
        </row>
        <row r="57">
          <cell r="B57">
            <v>2023010409</v>
          </cell>
          <cell r="C57" t="str">
            <v>姜玥佟</v>
          </cell>
          <cell r="D57">
            <v>0</v>
          </cell>
          <cell r="E57">
            <v>0</v>
          </cell>
          <cell r="F57">
            <v>2</v>
          </cell>
          <cell r="G57">
            <v>0.85</v>
          </cell>
          <cell r="H57">
            <v>1.28571428571429</v>
          </cell>
          <cell r="I57">
            <v>4.13571428571429</v>
          </cell>
        </row>
        <row r="58">
          <cell r="B58">
            <v>2023010411</v>
          </cell>
          <cell r="C58" t="str">
            <v>王祎壹</v>
          </cell>
          <cell r="D58">
            <v>0</v>
          </cell>
          <cell r="E58">
            <v>0</v>
          </cell>
          <cell r="F58">
            <v>2</v>
          </cell>
          <cell r="G58">
            <v>0.8</v>
          </cell>
          <cell r="H58">
            <v>0.171428571428571</v>
          </cell>
          <cell r="I58">
            <v>2.97142857142857</v>
          </cell>
        </row>
        <row r="59">
          <cell r="B59">
            <v>2023010414</v>
          </cell>
          <cell r="C59" t="str">
            <v>张俊玲</v>
          </cell>
          <cell r="D59">
            <v>0</v>
          </cell>
          <cell r="E59">
            <v>0</v>
          </cell>
          <cell r="F59">
            <v>2</v>
          </cell>
          <cell r="G59">
            <v>0</v>
          </cell>
          <cell r="H59">
            <v>0.15</v>
          </cell>
          <cell r="I59">
            <v>2.15</v>
          </cell>
        </row>
        <row r="60">
          <cell r="B60">
            <v>2023010415</v>
          </cell>
          <cell r="C60" t="str">
            <v>周心如</v>
          </cell>
          <cell r="D60">
            <v>0</v>
          </cell>
          <cell r="E60">
            <v>0</v>
          </cell>
          <cell r="F60">
            <v>2</v>
          </cell>
          <cell r="G60">
            <v>0</v>
          </cell>
          <cell r="H60">
            <v>0.15</v>
          </cell>
          <cell r="I60">
            <v>2.15</v>
          </cell>
        </row>
        <row r="61">
          <cell r="B61">
            <v>2023010426</v>
          </cell>
          <cell r="C61" t="str">
            <v>简法杨</v>
          </cell>
          <cell r="D61">
            <v>0</v>
          </cell>
          <cell r="E61">
            <v>0</v>
          </cell>
          <cell r="F61">
            <v>0.5</v>
          </cell>
          <cell r="G61">
            <v>0</v>
          </cell>
          <cell r="H61">
            <v>0</v>
          </cell>
          <cell r="I61">
            <v>0.5</v>
          </cell>
        </row>
        <row r="62">
          <cell r="B62">
            <v>2023010427</v>
          </cell>
          <cell r="C62" t="str">
            <v>张敬楠</v>
          </cell>
          <cell r="D62">
            <v>0</v>
          </cell>
          <cell r="E62">
            <v>0</v>
          </cell>
          <cell r="F62">
            <v>2</v>
          </cell>
          <cell r="G62">
            <v>0</v>
          </cell>
          <cell r="H62">
            <v>0</v>
          </cell>
          <cell r="I62">
            <v>2</v>
          </cell>
        </row>
        <row r="63">
          <cell r="B63">
            <v>2023010430</v>
          </cell>
          <cell r="C63" t="str">
            <v>胡祎卓</v>
          </cell>
          <cell r="D63">
            <v>0</v>
          </cell>
          <cell r="E63">
            <v>0</v>
          </cell>
          <cell r="F63">
            <v>2</v>
          </cell>
          <cell r="G63">
            <v>0</v>
          </cell>
          <cell r="H63">
            <v>0</v>
          </cell>
          <cell r="I63">
            <v>2</v>
          </cell>
        </row>
        <row r="64">
          <cell r="B64">
            <v>2023010431</v>
          </cell>
          <cell r="C64" t="str">
            <v>沈珺杰</v>
          </cell>
          <cell r="D64">
            <v>0</v>
          </cell>
          <cell r="E64">
            <v>0</v>
          </cell>
          <cell r="F64">
            <v>0.5</v>
          </cell>
          <cell r="G64">
            <v>0</v>
          </cell>
          <cell r="H64">
            <v>0</v>
          </cell>
          <cell r="I64">
            <v>0.5</v>
          </cell>
        </row>
        <row r="65">
          <cell r="B65">
            <v>2023010464</v>
          </cell>
          <cell r="C65" t="str">
            <v>陈银洁</v>
          </cell>
          <cell r="D65">
            <v>0</v>
          </cell>
          <cell r="E65">
            <v>0</v>
          </cell>
          <cell r="F65">
            <v>1.75</v>
          </cell>
          <cell r="G65">
            <v>0</v>
          </cell>
          <cell r="H65">
            <v>0.24</v>
          </cell>
          <cell r="I65">
            <v>1.99</v>
          </cell>
        </row>
        <row r="66">
          <cell r="B66">
            <v>2023010480</v>
          </cell>
          <cell r="C66" t="str">
            <v>张永亮</v>
          </cell>
          <cell r="D66">
            <v>2</v>
          </cell>
          <cell r="E66">
            <v>0.8</v>
          </cell>
          <cell r="F66">
            <v>2</v>
          </cell>
          <cell r="G66">
            <v>1.5</v>
          </cell>
          <cell r="H66">
            <v>3</v>
          </cell>
          <cell r="I66">
            <v>9.3</v>
          </cell>
        </row>
        <row r="67">
          <cell r="B67">
            <v>2023010484</v>
          </cell>
          <cell r="C67" t="str">
            <v>彭书磊</v>
          </cell>
          <cell r="D67">
            <v>0</v>
          </cell>
          <cell r="E67">
            <v>0</v>
          </cell>
          <cell r="F67">
            <v>2</v>
          </cell>
          <cell r="G67">
            <v>0</v>
          </cell>
          <cell r="H67">
            <v>0</v>
          </cell>
          <cell r="I67">
            <v>2</v>
          </cell>
        </row>
        <row r="87">
          <cell r="B87">
            <v>2023010404</v>
          </cell>
          <cell r="C87" t="str">
            <v>姜曼妮</v>
          </cell>
          <cell r="D87">
            <v>2.15</v>
          </cell>
          <cell r="E87">
            <v>90.7587548638132</v>
          </cell>
          <cell r="F87">
            <v>77.1449416342412</v>
          </cell>
        </row>
        <row r="88">
          <cell r="B88">
            <v>2023010431</v>
          </cell>
          <cell r="C88" t="str">
            <v>沈珺杰</v>
          </cell>
          <cell r="D88">
            <v>0.5</v>
          </cell>
          <cell r="E88">
            <v>86.976653696498</v>
          </cell>
          <cell r="F88">
            <v>73.9301556420233</v>
          </cell>
        </row>
        <row r="89">
          <cell r="B89">
            <v>2023010408</v>
          </cell>
          <cell r="C89" t="str">
            <v>韩雨佳</v>
          </cell>
          <cell r="D89">
            <v>1.63928571428571</v>
          </cell>
          <cell r="E89">
            <v>86.5447470817121</v>
          </cell>
          <cell r="F89">
            <v>73.5630350194553</v>
          </cell>
        </row>
        <row r="90">
          <cell r="B90">
            <v>2023010427</v>
          </cell>
          <cell r="C90" t="str">
            <v>张敬楠</v>
          </cell>
          <cell r="D90">
            <v>2</v>
          </cell>
          <cell r="E90">
            <v>86.443579766537</v>
          </cell>
          <cell r="F90">
            <v>73.4770428015565</v>
          </cell>
        </row>
        <row r="91">
          <cell r="B91">
            <v>2023010415</v>
          </cell>
          <cell r="C91" t="str">
            <v>周心如</v>
          </cell>
          <cell r="D91">
            <v>2.15</v>
          </cell>
          <cell r="E91">
            <v>85.3190661478599</v>
          </cell>
          <cell r="F91">
            <v>72.5212062256809</v>
          </cell>
        </row>
        <row r="92">
          <cell r="B92">
            <v>2023010409</v>
          </cell>
          <cell r="C92" t="str">
            <v>姜玥佟</v>
          </cell>
          <cell r="D92">
            <v>4.13571428571429</v>
          </cell>
          <cell r="E92">
            <v>84.5642023346304</v>
          </cell>
          <cell r="F92">
            <v>71.8795719844358</v>
          </cell>
        </row>
        <row r="93">
          <cell r="B93">
            <v>2023010414</v>
          </cell>
          <cell r="C93" t="str">
            <v>张俊玲</v>
          </cell>
          <cell r="D93">
            <v>2.15</v>
          </cell>
          <cell r="E93">
            <v>84.408560311284</v>
          </cell>
          <cell r="F93">
            <v>71.7472762645914</v>
          </cell>
        </row>
        <row r="94">
          <cell r="B94">
            <v>2023010411</v>
          </cell>
          <cell r="C94" t="str">
            <v>王祎壹</v>
          </cell>
          <cell r="D94">
            <v>2.97142857142857</v>
          </cell>
          <cell r="E94">
            <v>83.3929961089494</v>
          </cell>
          <cell r="F94">
            <v>70.884046692607</v>
          </cell>
        </row>
        <row r="95">
          <cell r="B95">
            <v>2023010484</v>
          </cell>
          <cell r="C95" t="str">
            <v>彭书磊</v>
          </cell>
          <cell r="D95">
            <v>2</v>
          </cell>
          <cell r="E95">
            <v>83.023346303502</v>
          </cell>
          <cell r="F95">
            <v>70.5698443579767</v>
          </cell>
        </row>
        <row r="96">
          <cell r="B96">
            <v>2023010426</v>
          </cell>
          <cell r="C96" t="str">
            <v>简法杨</v>
          </cell>
          <cell r="D96">
            <v>0.5</v>
          </cell>
          <cell r="E96">
            <v>82.9299610894942</v>
          </cell>
          <cell r="F96">
            <v>70.4904669260701</v>
          </cell>
        </row>
        <row r="97">
          <cell r="B97">
            <v>2023010464</v>
          </cell>
          <cell r="C97" t="str">
            <v>陈银洁</v>
          </cell>
          <cell r="D97">
            <v>1.99</v>
          </cell>
          <cell r="E97">
            <v>81.3190661478599</v>
          </cell>
          <cell r="F97">
            <v>69.1212062256809</v>
          </cell>
        </row>
        <row r="98">
          <cell r="B98">
            <v>2023010480</v>
          </cell>
          <cell r="C98" t="str">
            <v>张永亮</v>
          </cell>
          <cell r="D98">
            <v>9.3</v>
          </cell>
          <cell r="E98">
            <v>81.1400778210117</v>
          </cell>
          <cell r="F98">
            <v>68.9690661478599</v>
          </cell>
        </row>
        <row r="99">
          <cell r="B99">
            <v>2023010430</v>
          </cell>
          <cell r="C99" t="str">
            <v>胡祎卓</v>
          </cell>
          <cell r="D99">
            <v>2</v>
          </cell>
          <cell r="E99">
            <v>80.1011673151751</v>
          </cell>
          <cell r="F99">
            <v>68.0859922178988</v>
          </cell>
        </row>
        <row r="100">
          <cell r="B100">
            <v>2023010424</v>
          </cell>
          <cell r="C100" t="str">
            <v>王昊凯</v>
          </cell>
          <cell r="D100" t="str">
            <v>0</v>
          </cell>
          <cell r="E100">
            <v>79.9727626459144</v>
          </cell>
          <cell r="F100">
            <v>67.9768482490272</v>
          </cell>
        </row>
        <row r="101">
          <cell r="B101">
            <v>2023010477</v>
          </cell>
          <cell r="C101" t="str">
            <v>朱兴繁</v>
          </cell>
          <cell r="D101" t="str">
            <v>0</v>
          </cell>
          <cell r="E101">
            <v>79.852140077821</v>
          </cell>
          <cell r="F101">
            <v>67.8743190661478</v>
          </cell>
        </row>
        <row r="102">
          <cell r="B102">
            <v>2023010406</v>
          </cell>
          <cell r="C102" t="str">
            <v>冯梦乐</v>
          </cell>
          <cell r="D102">
            <v>2.24375</v>
          </cell>
          <cell r="E102">
            <v>79.0817120622568</v>
          </cell>
          <cell r="F102">
            <v>67.2194552529183</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A1:Z69"/>
  <sheetViews>
    <sheetView zoomScale="55" zoomScaleNormal="55" topLeftCell="A35" workbookViewId="0">
      <selection activeCell="T14" sqref="T14"/>
    </sheetView>
  </sheetViews>
  <sheetFormatPr defaultColWidth="9" defaultRowHeight="14"/>
  <cols>
    <col min="1" max="1" width="10.7" style="43" customWidth="1"/>
    <col min="2" max="2" width="12.9" style="43" customWidth="1"/>
    <col min="3" max="3" width="10.2" style="43" customWidth="1"/>
    <col min="4" max="4" width="6.1" style="43" customWidth="1"/>
    <col min="5" max="5" width="10.3636363636364" style="43" customWidth="1"/>
    <col min="6" max="6" width="18.9" style="43" customWidth="1"/>
    <col min="7" max="7" width="15.1" style="43" customWidth="1"/>
    <col min="8" max="8" width="9.5" style="44" customWidth="1"/>
    <col min="9" max="9" width="7.5" style="43" customWidth="1"/>
    <col min="10" max="10" width="16.2" style="43" customWidth="1"/>
    <col min="11" max="11" width="10.6" style="43" customWidth="1"/>
    <col min="12" max="12" width="18.5" style="43" customWidth="1"/>
    <col min="13" max="13" width="26.4" style="43" customWidth="1"/>
    <col min="14" max="15" width="16.1" style="43" customWidth="1"/>
    <col min="16" max="16" width="12.7" style="43" customWidth="1"/>
    <col min="17" max="17" width="13.9" style="45" customWidth="1"/>
    <col min="18" max="18" width="11.9" style="45" customWidth="1"/>
    <col min="19" max="19" width="11.7272727272727" style="45" customWidth="1"/>
    <col min="20" max="20" width="9" style="43"/>
    <col min="21" max="21" width="9.1" style="43" customWidth="1"/>
    <col min="22" max="23" width="9" style="43"/>
    <col min="24" max="24" width="88.8" style="46" customWidth="1"/>
    <col min="25" max="25" width="8.4" style="43" customWidth="1"/>
    <col min="26" max="26" width="9" style="43"/>
    <col min="27" max="16384" width="9" style="24"/>
  </cols>
  <sheetData>
    <row r="1" s="24" customFormat="1" ht="33.75" customHeight="1" spans="1:26">
      <c r="A1" s="36" t="s">
        <v>0</v>
      </c>
      <c r="B1" s="47" t="s">
        <v>1</v>
      </c>
      <c r="C1" s="10" t="s">
        <v>2</v>
      </c>
      <c r="D1" s="10" t="s">
        <v>3</v>
      </c>
      <c r="E1" s="10" t="s">
        <v>4</v>
      </c>
      <c r="F1" s="10" t="s">
        <v>5</v>
      </c>
      <c r="G1" s="10" t="s">
        <v>6</v>
      </c>
      <c r="H1" s="10" t="s">
        <v>7</v>
      </c>
      <c r="I1" s="10" t="s">
        <v>8</v>
      </c>
      <c r="J1" s="10" t="s">
        <v>9</v>
      </c>
      <c r="K1" s="10" t="s">
        <v>10</v>
      </c>
      <c r="L1" s="10" t="s">
        <v>11</v>
      </c>
      <c r="M1" s="10" t="s">
        <v>12</v>
      </c>
      <c r="N1" s="10" t="s">
        <v>13</v>
      </c>
      <c r="O1" s="13"/>
      <c r="P1" s="13"/>
      <c r="Q1" s="30" t="s">
        <v>14</v>
      </c>
      <c r="R1" s="30" t="s">
        <v>15</v>
      </c>
      <c r="S1" s="30" t="s">
        <v>16</v>
      </c>
      <c r="T1" s="28" t="s">
        <v>17</v>
      </c>
      <c r="U1" s="28" t="s">
        <v>18</v>
      </c>
      <c r="V1" s="10" t="s">
        <v>19</v>
      </c>
      <c r="W1" s="10" t="s">
        <v>20</v>
      </c>
      <c r="X1" s="10" t="s">
        <v>21</v>
      </c>
      <c r="Y1" s="10" t="s">
        <v>22</v>
      </c>
      <c r="Z1" s="43"/>
    </row>
    <row r="2" s="23" customFormat="1" ht="39" spans="1:26">
      <c r="A2" s="48"/>
      <c r="B2" s="49"/>
      <c r="C2" s="13"/>
      <c r="D2" s="13"/>
      <c r="E2" s="13"/>
      <c r="F2" s="13"/>
      <c r="G2" s="13"/>
      <c r="H2" s="13"/>
      <c r="I2" s="13"/>
      <c r="J2" s="13"/>
      <c r="K2" s="13"/>
      <c r="L2" s="13"/>
      <c r="M2" s="13"/>
      <c r="N2" s="28" t="s">
        <v>23</v>
      </c>
      <c r="O2" s="10" t="s">
        <v>24</v>
      </c>
      <c r="P2" s="10" t="s">
        <v>25</v>
      </c>
      <c r="Q2" s="50"/>
      <c r="R2" s="50"/>
      <c r="S2" s="50"/>
      <c r="T2" s="51"/>
      <c r="U2" s="51"/>
      <c r="V2" s="13"/>
      <c r="W2" s="13"/>
      <c r="X2" s="13"/>
      <c r="Y2" s="13"/>
      <c r="Z2" s="43"/>
    </row>
    <row r="3" s="23" customFormat="1" ht="78" spans="1:26">
      <c r="A3" s="52">
        <v>1</v>
      </c>
      <c r="B3" s="53">
        <v>2023010382</v>
      </c>
      <c r="C3" s="53" t="s">
        <v>26</v>
      </c>
      <c r="D3" s="54" t="s">
        <v>27</v>
      </c>
      <c r="E3" s="52" t="s">
        <v>28</v>
      </c>
      <c r="F3" s="54" t="s">
        <v>29</v>
      </c>
      <c r="G3" s="54" t="s">
        <v>30</v>
      </c>
      <c r="H3" s="54" t="s">
        <v>31</v>
      </c>
      <c r="I3" s="54" t="s">
        <v>32</v>
      </c>
      <c r="J3" s="54" t="s">
        <v>33</v>
      </c>
      <c r="K3" s="54" t="s">
        <v>32</v>
      </c>
      <c r="L3" s="55" t="s">
        <v>34</v>
      </c>
      <c r="M3" s="56" t="s">
        <v>35</v>
      </c>
      <c r="N3" s="53">
        <v>526</v>
      </c>
      <c r="O3" s="47"/>
      <c r="P3" s="47"/>
      <c r="Q3" s="57">
        <v>76.61</v>
      </c>
      <c r="R3" s="57">
        <v>6.325</v>
      </c>
      <c r="S3" s="57">
        <v>82.93</v>
      </c>
      <c r="T3" s="52">
        <v>1</v>
      </c>
      <c r="U3" s="36">
        <v>122</v>
      </c>
      <c r="V3" s="47" t="s">
        <v>36</v>
      </c>
      <c r="W3" s="47"/>
      <c r="X3" s="53" t="s">
        <v>37</v>
      </c>
      <c r="Y3" s="10"/>
      <c r="Z3" s="43"/>
    </row>
    <row r="4" s="23" customFormat="1" ht="117" spans="1:26">
      <c r="A4" s="52">
        <v>2</v>
      </c>
      <c r="B4" s="56">
        <v>2023010612</v>
      </c>
      <c r="C4" s="56" t="s">
        <v>38</v>
      </c>
      <c r="D4" s="47" t="s">
        <v>39</v>
      </c>
      <c r="E4" s="47" t="s">
        <v>28</v>
      </c>
      <c r="F4" s="58" t="s">
        <v>29</v>
      </c>
      <c r="G4" s="47" t="s">
        <v>30</v>
      </c>
      <c r="H4" s="47" t="s">
        <v>31</v>
      </c>
      <c r="I4" s="47" t="s">
        <v>32</v>
      </c>
      <c r="J4" s="47" t="s">
        <v>33</v>
      </c>
      <c r="K4" s="47" t="s">
        <v>32</v>
      </c>
      <c r="L4" s="52" t="s">
        <v>40</v>
      </c>
      <c r="M4" s="47" t="s">
        <v>41</v>
      </c>
      <c r="N4" s="36">
        <v>476</v>
      </c>
      <c r="O4" s="47"/>
      <c r="P4" s="47"/>
      <c r="Q4" s="57">
        <v>76.3379377431907</v>
      </c>
      <c r="R4" s="57">
        <v>5.58809523809524</v>
      </c>
      <c r="S4" s="57">
        <v>81.9260329812859</v>
      </c>
      <c r="T4" s="36">
        <v>2</v>
      </c>
      <c r="U4" s="36">
        <v>122</v>
      </c>
      <c r="V4" s="47" t="s">
        <v>36</v>
      </c>
      <c r="W4" s="47"/>
      <c r="X4" s="53" t="s">
        <v>42</v>
      </c>
      <c r="Y4" s="10"/>
      <c r="Z4" s="43"/>
    </row>
    <row r="5" s="23" customFormat="1" ht="65" spans="1:26">
      <c r="A5" s="52">
        <v>3</v>
      </c>
      <c r="B5" s="53">
        <v>2023010544</v>
      </c>
      <c r="C5" s="53" t="s">
        <v>43</v>
      </c>
      <c r="D5" s="56" t="s">
        <v>39</v>
      </c>
      <c r="E5" s="56" t="s">
        <v>44</v>
      </c>
      <c r="F5" s="54" t="s">
        <v>29</v>
      </c>
      <c r="G5" s="54" t="s">
        <v>30</v>
      </c>
      <c r="H5" s="54" t="s">
        <v>31</v>
      </c>
      <c r="I5" s="54" t="s">
        <v>32</v>
      </c>
      <c r="J5" s="54" t="s">
        <v>33</v>
      </c>
      <c r="K5" s="54" t="s">
        <v>32</v>
      </c>
      <c r="L5" s="55" t="s">
        <v>45</v>
      </c>
      <c r="M5" s="56" t="s">
        <v>46</v>
      </c>
      <c r="N5" s="53">
        <v>490</v>
      </c>
      <c r="O5" s="47"/>
      <c r="P5" s="47"/>
      <c r="Q5" s="57">
        <v>74.76</v>
      </c>
      <c r="R5" s="57">
        <v>5.65</v>
      </c>
      <c r="S5" s="57">
        <v>80.41</v>
      </c>
      <c r="T5" s="52">
        <v>3</v>
      </c>
      <c r="U5" s="36">
        <v>122</v>
      </c>
      <c r="V5" s="47" t="s">
        <v>36</v>
      </c>
      <c r="W5" s="47"/>
      <c r="X5" s="53" t="s">
        <v>47</v>
      </c>
      <c r="Y5" s="10"/>
      <c r="Z5" s="43"/>
    </row>
    <row r="6" s="23" customFormat="1" ht="78" spans="1:26">
      <c r="A6" s="52">
        <v>4</v>
      </c>
      <c r="B6" s="56">
        <v>2023010503</v>
      </c>
      <c r="C6" s="56" t="s">
        <v>48</v>
      </c>
      <c r="D6" s="47" t="s">
        <v>27</v>
      </c>
      <c r="E6" s="52" t="s">
        <v>28</v>
      </c>
      <c r="F6" s="58" t="s">
        <v>29</v>
      </c>
      <c r="G6" s="47" t="s">
        <v>30</v>
      </c>
      <c r="H6" s="47" t="s">
        <v>31</v>
      </c>
      <c r="I6" s="47" t="s">
        <v>32</v>
      </c>
      <c r="J6" s="47" t="s">
        <v>33</v>
      </c>
      <c r="K6" s="52" t="s">
        <v>32</v>
      </c>
      <c r="L6" s="52" t="s">
        <v>49</v>
      </c>
      <c r="M6" s="52" t="s">
        <v>50</v>
      </c>
      <c r="N6" s="36">
        <v>503</v>
      </c>
      <c r="O6" s="47"/>
      <c r="P6" s="47"/>
      <c r="Q6" s="57">
        <v>75.08</v>
      </c>
      <c r="R6" s="57">
        <v>4.68</v>
      </c>
      <c r="S6" s="57">
        <v>79.76</v>
      </c>
      <c r="T6" s="36">
        <v>4</v>
      </c>
      <c r="U6" s="36">
        <v>122</v>
      </c>
      <c r="V6" s="47" t="s">
        <v>36</v>
      </c>
      <c r="W6" s="47"/>
      <c r="X6" s="53" t="s">
        <v>51</v>
      </c>
      <c r="Y6" s="36"/>
      <c r="Z6" s="43"/>
    </row>
    <row r="7" s="23" customFormat="1" ht="26" spans="1:26">
      <c r="A7" s="52">
        <v>5</v>
      </c>
      <c r="B7" s="59">
        <v>2023010404</v>
      </c>
      <c r="C7" s="52" t="s">
        <v>52</v>
      </c>
      <c r="D7" s="47" t="s">
        <v>27</v>
      </c>
      <c r="E7" s="47" t="s">
        <v>28</v>
      </c>
      <c r="F7" s="58" t="s">
        <v>29</v>
      </c>
      <c r="G7" s="58" t="s">
        <v>30</v>
      </c>
      <c r="H7" s="47" t="s">
        <v>31</v>
      </c>
      <c r="I7" s="47" t="s">
        <v>32</v>
      </c>
      <c r="J7" s="47" t="s">
        <v>33</v>
      </c>
      <c r="K7" s="47" t="s">
        <v>32</v>
      </c>
      <c r="L7" s="60" t="s">
        <v>53</v>
      </c>
      <c r="M7" s="47" t="s">
        <v>54</v>
      </c>
      <c r="N7" s="61">
        <f>VLOOKUP(B7,[2]优良率总结果!$B$2:$G$32,6,FALSE)</f>
        <v>568</v>
      </c>
      <c r="O7" s="47"/>
      <c r="P7" s="62"/>
      <c r="Q7" s="62">
        <f>VLOOKUP(B7,'[3]化工23-2班'!$B$83:$F$98,5,FALSE)</f>
        <v>77.1449416342412</v>
      </c>
      <c r="R7" s="63">
        <f>VLOOKUP(B7,[5]综合素质成绩计算过程!$B$54:$I$67,8,FALSE)</f>
        <v>2.15</v>
      </c>
      <c r="S7" s="62">
        <f>VLOOKUP(B7,'[1]化工23-2班'!$B$87:$G$102,6,FALSE)</f>
        <v>79.2949416342412</v>
      </c>
      <c r="T7" s="36">
        <f>VLOOKUP(B7,[1]保研加分一览表!$B$2:$E$56,4,FALSE)</f>
        <v>5</v>
      </c>
      <c r="U7" s="61">
        <v>122</v>
      </c>
      <c r="V7" s="47" t="s">
        <v>36</v>
      </c>
      <c r="W7" s="47"/>
      <c r="X7" s="47" t="s">
        <v>55</v>
      </c>
      <c r="Y7" s="36"/>
    </row>
    <row r="8" s="23" customFormat="1" ht="117" spans="1:26">
      <c r="A8" s="52">
        <v>6</v>
      </c>
      <c r="B8" s="53">
        <v>2023010550</v>
      </c>
      <c r="C8" s="53" t="s">
        <v>56</v>
      </c>
      <c r="D8" s="56" t="s">
        <v>39</v>
      </c>
      <c r="E8" s="52" t="s">
        <v>28</v>
      </c>
      <c r="F8" s="54" t="s">
        <v>29</v>
      </c>
      <c r="G8" s="54" t="s">
        <v>30</v>
      </c>
      <c r="H8" s="54" t="s">
        <v>31</v>
      </c>
      <c r="I8" s="54" t="s">
        <v>32</v>
      </c>
      <c r="J8" s="54" t="s">
        <v>33</v>
      </c>
      <c r="K8" s="54" t="s">
        <v>32</v>
      </c>
      <c r="L8" s="55" t="s">
        <v>57</v>
      </c>
      <c r="M8" s="56" t="s">
        <v>58</v>
      </c>
      <c r="N8" s="53">
        <v>425</v>
      </c>
      <c r="O8" s="47"/>
      <c r="P8" s="47"/>
      <c r="Q8" s="57">
        <v>74.49</v>
      </c>
      <c r="R8" s="57">
        <v>4.07</v>
      </c>
      <c r="S8" s="57">
        <v>78.56</v>
      </c>
      <c r="T8" s="52">
        <v>6</v>
      </c>
      <c r="U8" s="36">
        <v>122</v>
      </c>
      <c r="V8" s="47" t="s">
        <v>36</v>
      </c>
      <c r="W8" s="47"/>
      <c r="X8" s="53" t="s">
        <v>59</v>
      </c>
      <c r="Y8" s="36"/>
      <c r="Z8" s="43"/>
    </row>
    <row r="9" s="23" customFormat="1" ht="65" spans="1:26">
      <c r="A9" s="52">
        <v>7</v>
      </c>
      <c r="B9" s="53">
        <v>2023010532</v>
      </c>
      <c r="C9" s="53" t="s">
        <v>60</v>
      </c>
      <c r="D9" s="54" t="s">
        <v>27</v>
      </c>
      <c r="E9" s="52" t="s">
        <v>28</v>
      </c>
      <c r="F9" s="54" t="s">
        <v>29</v>
      </c>
      <c r="G9" s="54" t="s">
        <v>30</v>
      </c>
      <c r="H9" s="54" t="s">
        <v>31</v>
      </c>
      <c r="I9" s="54" t="s">
        <v>32</v>
      </c>
      <c r="J9" s="54" t="s">
        <v>33</v>
      </c>
      <c r="K9" s="54" t="s">
        <v>32</v>
      </c>
      <c r="L9" s="55" t="s">
        <v>57</v>
      </c>
      <c r="M9" s="56" t="s">
        <v>61</v>
      </c>
      <c r="N9" s="53">
        <v>498</v>
      </c>
      <c r="O9" s="47"/>
      <c r="P9" s="47"/>
      <c r="Q9" s="57">
        <v>74.63</v>
      </c>
      <c r="R9" s="57">
        <v>3.9</v>
      </c>
      <c r="S9" s="57">
        <v>78.53</v>
      </c>
      <c r="T9" s="52">
        <v>7</v>
      </c>
      <c r="U9" s="36">
        <v>122</v>
      </c>
      <c r="V9" s="47" t="s">
        <v>36</v>
      </c>
      <c r="W9" s="47"/>
      <c r="X9" s="53" t="s">
        <v>62</v>
      </c>
      <c r="Y9" s="52"/>
      <c r="Z9" s="43"/>
    </row>
    <row r="10" s="23" customFormat="1" ht="156" spans="1:26">
      <c r="A10" s="52">
        <v>8</v>
      </c>
      <c r="B10" s="59">
        <v>2023010480</v>
      </c>
      <c r="C10" s="52" t="s">
        <v>63</v>
      </c>
      <c r="D10" s="52" t="s">
        <v>39</v>
      </c>
      <c r="E10" s="52" t="s">
        <v>44</v>
      </c>
      <c r="F10" s="58" t="s">
        <v>29</v>
      </c>
      <c r="G10" s="58" t="s">
        <v>30</v>
      </c>
      <c r="H10" s="47" t="s">
        <v>31</v>
      </c>
      <c r="I10" s="52" t="s">
        <v>32</v>
      </c>
      <c r="J10" s="47" t="s">
        <v>33</v>
      </c>
      <c r="K10" s="52" t="s">
        <v>32</v>
      </c>
      <c r="L10" s="60" t="s">
        <v>64</v>
      </c>
      <c r="M10" s="52" t="s">
        <v>65</v>
      </c>
      <c r="N10" s="61">
        <f>VLOOKUP(B10,[2]优良率总结果!$B$2:$G$32,6,FALSE)</f>
        <v>492</v>
      </c>
      <c r="O10" s="52"/>
      <c r="P10" s="64"/>
      <c r="Q10" s="62">
        <f>VLOOKUP(B10,'[3]化工23-2班'!$B$83:$F$98,5,FALSE)</f>
        <v>68.9690661478599</v>
      </c>
      <c r="R10" s="63">
        <f>VLOOKUP(B10,[5]综合素质成绩计算过程!$B$54:$I$67,8,FALSE)</f>
        <v>9.3</v>
      </c>
      <c r="S10" s="62">
        <f>VLOOKUP(B10,'[1]化工23-2班'!$B$87:$G$102,6,FALSE)</f>
        <v>78.2690661478599</v>
      </c>
      <c r="T10" s="36">
        <f>VLOOKUP(B10,[1]保研加分一览表!$B$2:$E$56,4,FALSE)</f>
        <v>8</v>
      </c>
      <c r="U10" s="61">
        <v>122</v>
      </c>
      <c r="V10" s="47" t="s">
        <v>36</v>
      </c>
      <c r="W10" s="52"/>
      <c r="X10" s="65" t="s">
        <v>66</v>
      </c>
      <c r="Y10" s="52"/>
    </row>
    <row r="11" s="23" customFormat="1" ht="104" spans="1:26">
      <c r="A11" s="52">
        <v>9</v>
      </c>
      <c r="B11" s="53">
        <v>2023010527</v>
      </c>
      <c r="C11" s="53" t="s">
        <v>67</v>
      </c>
      <c r="D11" s="54" t="s">
        <v>27</v>
      </c>
      <c r="E11" s="52" t="s">
        <v>28</v>
      </c>
      <c r="F11" s="54" t="s">
        <v>29</v>
      </c>
      <c r="G11" s="54" t="s">
        <v>30</v>
      </c>
      <c r="H11" s="54" t="s">
        <v>31</v>
      </c>
      <c r="I11" s="54" t="s">
        <v>32</v>
      </c>
      <c r="J11" s="54" t="s">
        <v>33</v>
      </c>
      <c r="K11" s="54" t="s">
        <v>32</v>
      </c>
      <c r="L11" s="55" t="s">
        <v>34</v>
      </c>
      <c r="M11" s="56" t="s">
        <v>68</v>
      </c>
      <c r="N11" s="53">
        <v>483</v>
      </c>
      <c r="O11" s="47"/>
      <c r="P11" s="47"/>
      <c r="Q11" s="57">
        <v>74.97</v>
      </c>
      <c r="R11" s="57">
        <v>2.92</v>
      </c>
      <c r="S11" s="57">
        <v>77.89</v>
      </c>
      <c r="T11" s="52">
        <v>9</v>
      </c>
      <c r="U11" s="36">
        <v>122</v>
      </c>
      <c r="V11" s="47" t="s">
        <v>36</v>
      </c>
      <c r="W11" s="47"/>
      <c r="X11" s="53" t="s">
        <v>69</v>
      </c>
      <c r="Y11" s="52"/>
      <c r="Z11" s="43"/>
    </row>
    <row r="12" s="23" customFormat="1" ht="78" spans="1:26">
      <c r="A12" s="52">
        <v>10</v>
      </c>
      <c r="B12" s="56">
        <v>2023010519</v>
      </c>
      <c r="C12" s="56" t="s">
        <v>70</v>
      </c>
      <c r="D12" s="47" t="s">
        <v>39</v>
      </c>
      <c r="E12" s="47" t="s">
        <v>28</v>
      </c>
      <c r="F12" s="58" t="s">
        <v>29</v>
      </c>
      <c r="G12" s="47" t="s">
        <v>30</v>
      </c>
      <c r="H12" s="47" t="s">
        <v>31</v>
      </c>
      <c r="I12" s="47" t="s">
        <v>32</v>
      </c>
      <c r="J12" s="47" t="s">
        <v>33</v>
      </c>
      <c r="K12" s="52" t="s">
        <v>32</v>
      </c>
      <c r="L12" s="52" t="s">
        <v>71</v>
      </c>
      <c r="M12" s="52" t="s">
        <v>72</v>
      </c>
      <c r="N12" s="36">
        <v>474</v>
      </c>
      <c r="O12" s="47"/>
      <c r="P12" s="47"/>
      <c r="Q12" s="57">
        <v>75.36</v>
      </c>
      <c r="R12" s="57">
        <v>2.47</v>
      </c>
      <c r="S12" s="57">
        <v>77.87</v>
      </c>
      <c r="T12" s="36">
        <v>10</v>
      </c>
      <c r="U12" s="36">
        <v>122</v>
      </c>
      <c r="V12" s="47" t="s">
        <v>36</v>
      </c>
      <c r="W12" s="47"/>
      <c r="X12" s="53" t="s">
        <v>73</v>
      </c>
      <c r="Y12" s="52"/>
    </row>
    <row r="13" s="23" customFormat="1" ht="39" spans="1:26">
      <c r="A13" s="52">
        <v>11</v>
      </c>
      <c r="B13" s="56">
        <v>2023010525</v>
      </c>
      <c r="C13" s="56" t="s">
        <v>74</v>
      </c>
      <c r="D13" s="47" t="s">
        <v>39</v>
      </c>
      <c r="E13" s="47" t="s">
        <v>75</v>
      </c>
      <c r="F13" s="58" t="s">
        <v>29</v>
      </c>
      <c r="G13" s="47" t="s">
        <v>30</v>
      </c>
      <c r="H13" s="47" t="s">
        <v>31</v>
      </c>
      <c r="I13" s="47" t="s">
        <v>32</v>
      </c>
      <c r="J13" s="47" t="s">
        <v>33</v>
      </c>
      <c r="K13" s="52" t="s">
        <v>32</v>
      </c>
      <c r="L13" s="52" t="s">
        <v>76</v>
      </c>
      <c r="M13" s="52" t="s">
        <v>77</v>
      </c>
      <c r="N13" s="36">
        <v>468</v>
      </c>
      <c r="O13" s="47"/>
      <c r="P13" s="47"/>
      <c r="Q13" s="57">
        <v>75.44</v>
      </c>
      <c r="R13" s="57">
        <v>2.31</v>
      </c>
      <c r="S13" s="57">
        <v>77.75</v>
      </c>
      <c r="T13" s="36">
        <v>11</v>
      </c>
      <c r="U13" s="36">
        <v>122</v>
      </c>
      <c r="V13" s="47" t="s">
        <v>36</v>
      </c>
      <c r="W13" s="47"/>
      <c r="X13" s="53" t="s">
        <v>78</v>
      </c>
      <c r="Y13" s="52"/>
      <c r="Z13" s="43"/>
    </row>
    <row r="14" s="23" customFormat="1" ht="130" spans="1:26">
      <c r="A14" s="52">
        <v>12</v>
      </c>
      <c r="B14" s="53">
        <v>2023010556</v>
      </c>
      <c r="C14" s="53" t="s">
        <v>79</v>
      </c>
      <c r="D14" s="56" t="s">
        <v>39</v>
      </c>
      <c r="E14" s="56" t="s">
        <v>28</v>
      </c>
      <c r="F14" s="54" t="s">
        <v>29</v>
      </c>
      <c r="G14" s="54" t="s">
        <v>30</v>
      </c>
      <c r="H14" s="54" t="s">
        <v>31</v>
      </c>
      <c r="I14" s="54" t="s">
        <v>32</v>
      </c>
      <c r="J14" s="54" t="s">
        <v>33</v>
      </c>
      <c r="K14" s="54" t="s">
        <v>32</v>
      </c>
      <c r="L14" s="55" t="s">
        <v>80</v>
      </c>
      <c r="M14" s="56" t="s">
        <v>81</v>
      </c>
      <c r="N14" s="53">
        <v>560</v>
      </c>
      <c r="O14" s="47"/>
      <c r="P14" s="47"/>
      <c r="Q14" s="57">
        <v>73.61</v>
      </c>
      <c r="R14" s="57">
        <v>3.84</v>
      </c>
      <c r="S14" s="57">
        <v>77.45</v>
      </c>
      <c r="T14" s="52">
        <v>12</v>
      </c>
      <c r="U14" s="36">
        <v>122</v>
      </c>
      <c r="V14" s="47" t="s">
        <v>36</v>
      </c>
      <c r="W14" s="47"/>
      <c r="X14" s="53" t="s">
        <v>82</v>
      </c>
      <c r="Y14" s="52"/>
      <c r="Z14" s="43"/>
    </row>
    <row r="15" s="23" customFormat="1" spans="1:26">
      <c r="A15" s="52">
        <v>13</v>
      </c>
      <c r="B15" s="56">
        <v>2023010460</v>
      </c>
      <c r="C15" s="56" t="s">
        <v>83</v>
      </c>
      <c r="D15" s="47" t="s">
        <v>39</v>
      </c>
      <c r="E15" s="47" t="s">
        <v>28</v>
      </c>
      <c r="F15" s="58" t="s">
        <v>29</v>
      </c>
      <c r="G15" s="47" t="s">
        <v>30</v>
      </c>
      <c r="H15" s="47" t="s">
        <v>31</v>
      </c>
      <c r="I15" s="47" t="s">
        <v>32</v>
      </c>
      <c r="J15" s="47" t="s">
        <v>33</v>
      </c>
      <c r="K15" s="52" t="s">
        <v>32</v>
      </c>
      <c r="L15" s="52" t="s">
        <v>76</v>
      </c>
      <c r="M15" s="52" t="s">
        <v>84</v>
      </c>
      <c r="N15" s="36">
        <v>542</v>
      </c>
      <c r="O15" s="47"/>
      <c r="P15" s="47"/>
      <c r="Q15" s="57">
        <v>75.0348249027237</v>
      </c>
      <c r="R15" s="57">
        <v>1.25</v>
      </c>
      <c r="S15" s="57">
        <v>76.2848249027237</v>
      </c>
      <c r="T15" s="36">
        <v>13</v>
      </c>
      <c r="U15" s="36">
        <v>122</v>
      </c>
      <c r="V15" s="47" t="s">
        <v>36</v>
      </c>
      <c r="W15" s="47"/>
      <c r="X15" s="53" t="s">
        <v>85</v>
      </c>
      <c r="Y15" s="52"/>
      <c r="Z15" s="43"/>
    </row>
    <row r="16" s="23" customFormat="1" spans="1:26">
      <c r="A16" s="52">
        <v>14</v>
      </c>
      <c r="B16" s="53">
        <v>2023010539</v>
      </c>
      <c r="C16" s="53" t="s">
        <v>86</v>
      </c>
      <c r="D16" s="56" t="s">
        <v>39</v>
      </c>
      <c r="E16" s="56" t="s">
        <v>28</v>
      </c>
      <c r="F16" s="54" t="s">
        <v>29</v>
      </c>
      <c r="G16" s="54" t="s">
        <v>30</v>
      </c>
      <c r="H16" s="54" t="s">
        <v>31</v>
      </c>
      <c r="I16" s="54" t="s">
        <v>32</v>
      </c>
      <c r="J16" s="54" t="s">
        <v>33</v>
      </c>
      <c r="K16" s="54" t="s">
        <v>32</v>
      </c>
      <c r="L16" s="55" t="s">
        <v>45</v>
      </c>
      <c r="M16" s="56" t="s">
        <v>87</v>
      </c>
      <c r="N16" s="53">
        <v>463</v>
      </c>
      <c r="O16" s="47"/>
      <c r="P16" s="47"/>
      <c r="Q16" s="57">
        <v>74.16</v>
      </c>
      <c r="R16" s="57">
        <v>2</v>
      </c>
      <c r="S16" s="57">
        <v>76.16</v>
      </c>
      <c r="T16" s="52">
        <v>14</v>
      </c>
      <c r="U16" s="36">
        <v>122</v>
      </c>
      <c r="V16" s="47" t="s">
        <v>36</v>
      </c>
      <c r="W16" s="47"/>
      <c r="X16" s="53" t="s">
        <v>88</v>
      </c>
      <c r="Y16" s="52"/>
      <c r="Z16" s="43"/>
    </row>
    <row r="17" s="23" customFormat="1" ht="65" spans="1:26">
      <c r="A17" s="52">
        <v>15</v>
      </c>
      <c r="B17" s="59">
        <v>2023010409</v>
      </c>
      <c r="C17" s="52" t="s">
        <v>89</v>
      </c>
      <c r="D17" s="47" t="s">
        <v>27</v>
      </c>
      <c r="E17" s="52" t="s">
        <v>90</v>
      </c>
      <c r="F17" s="58" t="s">
        <v>29</v>
      </c>
      <c r="G17" s="58" t="s">
        <v>30</v>
      </c>
      <c r="H17" s="47" t="s">
        <v>31</v>
      </c>
      <c r="I17" s="47" t="s">
        <v>32</v>
      </c>
      <c r="J17" s="47" t="s">
        <v>33</v>
      </c>
      <c r="K17" s="52" t="s">
        <v>32</v>
      </c>
      <c r="L17" s="60" t="s">
        <v>91</v>
      </c>
      <c r="M17" s="52" t="s">
        <v>92</v>
      </c>
      <c r="N17" s="61">
        <f>VLOOKUP(B17,[2]优良率总结果!$B$2:$G$32,6,FALSE)</f>
        <v>542</v>
      </c>
      <c r="O17" s="52"/>
      <c r="P17" s="64"/>
      <c r="Q17" s="62">
        <f>VLOOKUP(B17,'[3]化工23-2班'!$B$83:$F$98,5,FALSE)</f>
        <v>71.8795719844358</v>
      </c>
      <c r="R17" s="63">
        <f>VLOOKUP(B17,[5]综合素质成绩计算过程!$B$54:$I$67,8,FALSE)</f>
        <v>4.13571428571429</v>
      </c>
      <c r="S17" s="62">
        <f>VLOOKUP(B17,'[1]化工23-2班'!$B$87:$G$102,6,FALSE)</f>
        <v>76.0152862701501</v>
      </c>
      <c r="T17" s="36">
        <f>VLOOKUP(B17,[1]保研加分一览表!$B$2:$E$56,4,FALSE)</f>
        <v>15</v>
      </c>
      <c r="U17" s="61">
        <v>122</v>
      </c>
      <c r="V17" s="47" t="s">
        <v>36</v>
      </c>
      <c r="W17" s="52"/>
      <c r="X17" s="65" t="s">
        <v>93</v>
      </c>
      <c r="Y17" s="52"/>
    </row>
    <row r="18" s="23" customFormat="1" spans="1:26">
      <c r="A18" s="52">
        <v>16</v>
      </c>
      <c r="B18" s="56">
        <v>2023010497</v>
      </c>
      <c r="C18" s="56" t="s">
        <v>94</v>
      </c>
      <c r="D18" s="47" t="s">
        <v>27</v>
      </c>
      <c r="E18" s="47" t="s">
        <v>44</v>
      </c>
      <c r="F18" s="58" t="s">
        <v>29</v>
      </c>
      <c r="G18" s="47" t="s">
        <v>30</v>
      </c>
      <c r="H18" s="47" t="s">
        <v>31</v>
      </c>
      <c r="I18" s="47" t="s">
        <v>32</v>
      </c>
      <c r="J18" s="47" t="s">
        <v>33</v>
      </c>
      <c r="K18" s="47" t="s">
        <v>32</v>
      </c>
      <c r="L18" s="52" t="s">
        <v>95</v>
      </c>
      <c r="M18" s="47" t="s">
        <v>96</v>
      </c>
      <c r="N18" s="36">
        <v>437</v>
      </c>
      <c r="O18" s="47"/>
      <c r="P18" s="47"/>
      <c r="Q18" s="57">
        <v>73.96</v>
      </c>
      <c r="R18" s="57">
        <v>2</v>
      </c>
      <c r="S18" s="57">
        <v>75.96</v>
      </c>
      <c r="T18" s="36">
        <v>16</v>
      </c>
      <c r="U18" s="36">
        <v>122</v>
      </c>
      <c r="V18" s="47" t="s">
        <v>36</v>
      </c>
      <c r="W18" s="47"/>
      <c r="X18" s="53" t="s">
        <v>97</v>
      </c>
      <c r="Y18" s="52"/>
      <c r="Z18" s="43"/>
    </row>
    <row r="19" s="23" customFormat="1" spans="1:26">
      <c r="A19" s="52">
        <v>17</v>
      </c>
      <c r="B19" s="59">
        <v>2023010427</v>
      </c>
      <c r="C19" s="52" t="s">
        <v>98</v>
      </c>
      <c r="D19" s="52" t="s">
        <v>39</v>
      </c>
      <c r="E19" s="56" t="s">
        <v>28</v>
      </c>
      <c r="F19" s="58" t="s">
        <v>29</v>
      </c>
      <c r="G19" s="58" t="s">
        <v>30</v>
      </c>
      <c r="H19" s="47" t="s">
        <v>31</v>
      </c>
      <c r="I19" s="52" t="s">
        <v>32</v>
      </c>
      <c r="J19" s="47" t="s">
        <v>33</v>
      </c>
      <c r="K19" s="52" t="s">
        <v>32</v>
      </c>
      <c r="L19" s="60" t="s">
        <v>99</v>
      </c>
      <c r="M19" s="52" t="s">
        <v>100</v>
      </c>
      <c r="N19" s="61">
        <f>VLOOKUP(B19,[2]优良率总结果!$B$2:$G$32,6,FALSE)</f>
        <v>512</v>
      </c>
      <c r="O19" s="52"/>
      <c r="P19" s="64"/>
      <c r="Q19" s="62">
        <f>VLOOKUP(B19,'[3]化工23-2班'!$B$83:$F$98,5,FALSE)</f>
        <v>73.4770428015565</v>
      </c>
      <c r="R19" s="63">
        <f>VLOOKUP(B19,[5]综合素质成绩计算过程!$B$54:$I$67,8,FALSE)</f>
        <v>2</v>
      </c>
      <c r="S19" s="62">
        <f>VLOOKUP(B19,'[1]化工23-2班'!$B$87:$G$102,6,FALSE)</f>
        <v>75.4770428015565</v>
      </c>
      <c r="T19" s="36">
        <f>VLOOKUP(B19,[1]保研加分一览表!$B$2:$E$56,4,FALSE)</f>
        <v>17</v>
      </c>
      <c r="U19" s="61">
        <v>122</v>
      </c>
      <c r="V19" s="47" t="s">
        <v>36</v>
      </c>
      <c r="W19" s="52"/>
      <c r="X19" s="65" t="s">
        <v>101</v>
      </c>
      <c r="Y19" s="52"/>
    </row>
    <row r="20" s="23" customFormat="1" ht="39" spans="1:26">
      <c r="A20" s="52">
        <v>18</v>
      </c>
      <c r="B20" s="59">
        <v>2023010408</v>
      </c>
      <c r="C20" s="52" t="s">
        <v>102</v>
      </c>
      <c r="D20" s="47" t="s">
        <v>27</v>
      </c>
      <c r="E20" s="52" t="s">
        <v>28</v>
      </c>
      <c r="F20" s="58" t="s">
        <v>29</v>
      </c>
      <c r="G20" s="58" t="s">
        <v>30</v>
      </c>
      <c r="H20" s="47" t="s">
        <v>31</v>
      </c>
      <c r="I20" s="47" t="s">
        <v>32</v>
      </c>
      <c r="J20" s="47" t="s">
        <v>33</v>
      </c>
      <c r="K20" s="52" t="s">
        <v>32</v>
      </c>
      <c r="L20" s="60" t="s">
        <v>103</v>
      </c>
      <c r="M20" s="52" t="s">
        <v>104</v>
      </c>
      <c r="N20" s="61">
        <f>VLOOKUP(B20,[2]优良率总结果!$B$2:$G$32,6,FALSE)</f>
        <v>602</v>
      </c>
      <c r="O20" s="52"/>
      <c r="P20" s="64"/>
      <c r="Q20" s="62">
        <f>VLOOKUP(B20,'[3]化工23-2班'!$B$83:$F$98,5,FALSE)</f>
        <v>73.5630350194553</v>
      </c>
      <c r="R20" s="63">
        <f>VLOOKUP(B20,[5]综合素质成绩计算过程!$B$54:$I$67,8,FALSE)</f>
        <v>1.63928571428571</v>
      </c>
      <c r="S20" s="62">
        <f>VLOOKUP(B20,'[1]化工23-2班'!$B$87:$G$102,6,FALSE)</f>
        <v>75.202320733741</v>
      </c>
      <c r="T20" s="36">
        <f>VLOOKUP(B20,[1]保研加分一览表!$B$2:$E$56,4,FALSE)</f>
        <v>18</v>
      </c>
      <c r="U20" s="61">
        <v>122</v>
      </c>
      <c r="V20" s="47" t="s">
        <v>105</v>
      </c>
      <c r="W20" s="52"/>
      <c r="X20" s="65" t="s">
        <v>106</v>
      </c>
      <c r="Y20" s="52"/>
    </row>
    <row r="21" s="23" customFormat="1" ht="65" spans="1:26">
      <c r="A21" s="52">
        <v>19</v>
      </c>
      <c r="B21" s="56">
        <v>2023010520</v>
      </c>
      <c r="C21" s="56" t="s">
        <v>107</v>
      </c>
      <c r="D21" s="52" t="s">
        <v>39</v>
      </c>
      <c r="E21" s="52" t="s">
        <v>90</v>
      </c>
      <c r="F21" s="58" t="s">
        <v>29</v>
      </c>
      <c r="G21" s="47" t="s">
        <v>30</v>
      </c>
      <c r="H21" s="47" t="s">
        <v>31</v>
      </c>
      <c r="I21" s="52" t="s">
        <v>32</v>
      </c>
      <c r="J21" s="47" t="s">
        <v>33</v>
      </c>
      <c r="K21" s="52" t="s">
        <v>32</v>
      </c>
      <c r="L21" s="52" t="s">
        <v>108</v>
      </c>
      <c r="M21" s="52" t="s">
        <v>109</v>
      </c>
      <c r="N21" s="36">
        <v>455</v>
      </c>
      <c r="O21" s="47"/>
      <c r="P21" s="47"/>
      <c r="Q21" s="57">
        <v>69.89</v>
      </c>
      <c r="R21" s="57">
        <v>5.02</v>
      </c>
      <c r="S21" s="57">
        <v>74.91</v>
      </c>
      <c r="T21" s="36">
        <v>19</v>
      </c>
      <c r="U21" s="36">
        <v>122</v>
      </c>
      <c r="V21" s="47" t="s">
        <v>36</v>
      </c>
      <c r="W21" s="47"/>
      <c r="X21" s="53" t="s">
        <v>110</v>
      </c>
      <c r="Y21" s="52"/>
      <c r="Z21" s="43"/>
    </row>
    <row r="22" s="23" customFormat="1" spans="1:26">
      <c r="A22" s="52">
        <v>20</v>
      </c>
      <c r="B22" s="53">
        <v>2023010540</v>
      </c>
      <c r="C22" s="53" t="s">
        <v>111</v>
      </c>
      <c r="D22" s="56" t="s">
        <v>39</v>
      </c>
      <c r="E22" s="52" t="s">
        <v>28</v>
      </c>
      <c r="F22" s="54" t="s">
        <v>29</v>
      </c>
      <c r="G22" s="54" t="s">
        <v>30</v>
      </c>
      <c r="H22" s="54" t="s">
        <v>31</v>
      </c>
      <c r="I22" s="54" t="s">
        <v>32</v>
      </c>
      <c r="J22" s="54" t="s">
        <v>33</v>
      </c>
      <c r="K22" s="54" t="s">
        <v>32</v>
      </c>
      <c r="L22" s="55" t="s">
        <v>112</v>
      </c>
      <c r="M22" s="56" t="s">
        <v>113</v>
      </c>
      <c r="N22" s="53">
        <v>447</v>
      </c>
      <c r="O22" s="47"/>
      <c r="P22" s="47"/>
      <c r="Q22" s="57">
        <v>72.8</v>
      </c>
      <c r="R22" s="57">
        <v>2</v>
      </c>
      <c r="S22" s="57">
        <v>74.8</v>
      </c>
      <c r="T22" s="52">
        <v>20</v>
      </c>
      <c r="U22" s="36">
        <v>122</v>
      </c>
      <c r="V22" s="47" t="s">
        <v>36</v>
      </c>
      <c r="W22" s="47"/>
      <c r="X22" s="53" t="s">
        <v>114</v>
      </c>
      <c r="Y22" s="36"/>
      <c r="Z22" s="43"/>
    </row>
    <row r="23" s="23" customFormat="1" ht="52" spans="1:26">
      <c r="A23" s="52">
        <v>21</v>
      </c>
      <c r="B23" s="56">
        <v>2023010386</v>
      </c>
      <c r="C23" s="56" t="s">
        <v>115</v>
      </c>
      <c r="D23" s="47" t="s">
        <v>39</v>
      </c>
      <c r="E23" s="52" t="s">
        <v>44</v>
      </c>
      <c r="F23" s="58" t="s">
        <v>29</v>
      </c>
      <c r="G23" s="47" t="s">
        <v>30</v>
      </c>
      <c r="H23" s="47" t="s">
        <v>31</v>
      </c>
      <c r="I23" s="52" t="s">
        <v>32</v>
      </c>
      <c r="J23" s="47" t="s">
        <v>33</v>
      </c>
      <c r="K23" s="52" t="s">
        <v>32</v>
      </c>
      <c r="L23" s="52" t="s">
        <v>116</v>
      </c>
      <c r="M23" s="52" t="s">
        <v>117</v>
      </c>
      <c r="N23" s="36">
        <v>462</v>
      </c>
      <c r="O23" s="47"/>
      <c r="P23" s="47"/>
      <c r="Q23" s="57">
        <v>72.3029182879377</v>
      </c>
      <c r="R23" s="57">
        <v>2.49230769230769</v>
      </c>
      <c r="S23" s="57">
        <v>74.7952259802454</v>
      </c>
      <c r="T23" s="36">
        <v>21</v>
      </c>
      <c r="U23" s="36">
        <v>122</v>
      </c>
      <c r="V23" s="47" t="s">
        <v>36</v>
      </c>
      <c r="W23" s="47"/>
      <c r="X23" s="53" t="s">
        <v>118</v>
      </c>
      <c r="Y23" s="52"/>
      <c r="Z23" s="43"/>
    </row>
    <row r="24" s="23" customFormat="1" spans="1:26">
      <c r="A24" s="52">
        <v>22</v>
      </c>
      <c r="B24" s="53">
        <v>2023010373</v>
      </c>
      <c r="C24" s="53" t="s">
        <v>119</v>
      </c>
      <c r="D24" s="54" t="s">
        <v>27</v>
      </c>
      <c r="E24" s="47" t="s">
        <v>28</v>
      </c>
      <c r="F24" s="54" t="s">
        <v>29</v>
      </c>
      <c r="G24" s="54" t="s">
        <v>30</v>
      </c>
      <c r="H24" s="54" t="s">
        <v>31</v>
      </c>
      <c r="I24" s="54" t="s">
        <v>32</v>
      </c>
      <c r="J24" s="54" t="s">
        <v>33</v>
      </c>
      <c r="K24" s="54" t="s">
        <v>32</v>
      </c>
      <c r="L24" s="66" t="s">
        <v>120</v>
      </c>
      <c r="M24" s="56" t="s">
        <v>121</v>
      </c>
      <c r="N24" s="53">
        <v>462</v>
      </c>
      <c r="O24" s="47"/>
      <c r="P24" s="47"/>
      <c r="Q24" s="57">
        <v>72.78</v>
      </c>
      <c r="R24" s="57">
        <v>2</v>
      </c>
      <c r="S24" s="57">
        <v>74.78</v>
      </c>
      <c r="T24" s="36">
        <v>22</v>
      </c>
      <c r="U24" s="36">
        <v>122</v>
      </c>
      <c r="V24" s="47" t="s">
        <v>36</v>
      </c>
      <c r="W24" s="47"/>
      <c r="X24" s="54" t="s">
        <v>122</v>
      </c>
      <c r="Y24" s="52"/>
      <c r="Z24" s="43"/>
    </row>
    <row r="25" s="23" customFormat="1" spans="1:26">
      <c r="A25" s="52">
        <v>23</v>
      </c>
      <c r="B25" s="53">
        <v>2023010546</v>
      </c>
      <c r="C25" s="53" t="s">
        <v>123</v>
      </c>
      <c r="D25" s="56" t="s">
        <v>39</v>
      </c>
      <c r="E25" s="52" t="s">
        <v>28</v>
      </c>
      <c r="F25" s="54" t="s">
        <v>29</v>
      </c>
      <c r="G25" s="54" t="s">
        <v>30</v>
      </c>
      <c r="H25" s="54" t="s">
        <v>31</v>
      </c>
      <c r="I25" s="54" t="s">
        <v>32</v>
      </c>
      <c r="J25" s="54" t="s">
        <v>33</v>
      </c>
      <c r="K25" s="54" t="s">
        <v>32</v>
      </c>
      <c r="L25" s="55" t="s">
        <v>124</v>
      </c>
      <c r="M25" s="56" t="s">
        <v>125</v>
      </c>
      <c r="N25" s="53">
        <v>591</v>
      </c>
      <c r="O25" s="47"/>
      <c r="P25" s="47"/>
      <c r="Q25" s="57">
        <v>72.75</v>
      </c>
      <c r="R25" s="57">
        <v>2</v>
      </c>
      <c r="S25" s="57">
        <v>74.75</v>
      </c>
      <c r="T25" s="52">
        <v>23</v>
      </c>
      <c r="U25" s="36">
        <v>122</v>
      </c>
      <c r="V25" s="47" t="s">
        <v>36</v>
      </c>
      <c r="W25" s="47"/>
      <c r="X25" s="36" t="s">
        <v>126</v>
      </c>
      <c r="Y25" s="52"/>
      <c r="Z25" s="43"/>
    </row>
    <row r="26" s="23" customFormat="1" ht="26" spans="1:26">
      <c r="A26" s="52">
        <v>24</v>
      </c>
      <c r="B26" s="59">
        <v>2023010415</v>
      </c>
      <c r="C26" s="52" t="s">
        <v>127</v>
      </c>
      <c r="D26" s="47" t="s">
        <v>27</v>
      </c>
      <c r="E26" s="52" t="s">
        <v>28</v>
      </c>
      <c r="F26" s="58" t="s">
        <v>29</v>
      </c>
      <c r="G26" s="58" t="s">
        <v>30</v>
      </c>
      <c r="H26" s="47" t="s">
        <v>31</v>
      </c>
      <c r="I26" s="52" t="s">
        <v>32</v>
      </c>
      <c r="J26" s="47" t="s">
        <v>33</v>
      </c>
      <c r="K26" s="52" t="s">
        <v>32</v>
      </c>
      <c r="L26" s="60" t="s">
        <v>128</v>
      </c>
      <c r="M26" s="52" t="s">
        <v>129</v>
      </c>
      <c r="N26" s="61">
        <f>VLOOKUP(B26,[2]优良率总结果!$B$2:$G$32,6,FALSE)</f>
        <v>475</v>
      </c>
      <c r="O26" s="52"/>
      <c r="P26" s="64"/>
      <c r="Q26" s="62">
        <f>VLOOKUP(B26,'[3]化工23-2班'!$B$83:$F$98,5,FALSE)</f>
        <v>72.5212062256809</v>
      </c>
      <c r="R26" s="63">
        <f>VLOOKUP(B26,[5]综合素质成绩计算过程!$B$54:$I$67,8,FALSE)</f>
        <v>2.15</v>
      </c>
      <c r="S26" s="62">
        <f>VLOOKUP(B26,'[1]化工23-2班'!$B$87:$G$102,6,FALSE)</f>
        <v>74.6712062256809</v>
      </c>
      <c r="T26" s="36">
        <f>VLOOKUP(B26,[1]保研加分一览表!$B$2:$E$56,4,FALSE)</f>
        <v>24</v>
      </c>
      <c r="U26" s="61">
        <v>122</v>
      </c>
      <c r="V26" s="47" t="s">
        <v>36</v>
      </c>
      <c r="W26" s="52"/>
      <c r="X26" s="65" t="s">
        <v>130</v>
      </c>
      <c r="Y26" s="52"/>
    </row>
    <row r="27" s="41" customFormat="1" spans="1:26">
      <c r="A27" s="52">
        <v>25</v>
      </c>
      <c r="B27" s="53">
        <v>2023010530</v>
      </c>
      <c r="C27" s="53" t="s">
        <v>131</v>
      </c>
      <c r="D27" s="54" t="s">
        <v>27</v>
      </c>
      <c r="E27" s="52" t="s">
        <v>44</v>
      </c>
      <c r="F27" s="54" t="s">
        <v>29</v>
      </c>
      <c r="G27" s="54" t="s">
        <v>30</v>
      </c>
      <c r="H27" s="54" t="s">
        <v>31</v>
      </c>
      <c r="I27" s="54" t="s">
        <v>32</v>
      </c>
      <c r="J27" s="54" t="s">
        <v>33</v>
      </c>
      <c r="K27" s="54" t="s">
        <v>32</v>
      </c>
      <c r="L27" s="55" t="s">
        <v>132</v>
      </c>
      <c r="M27" s="67" t="s">
        <v>133</v>
      </c>
      <c r="N27" s="53">
        <v>524</v>
      </c>
      <c r="O27" s="47"/>
      <c r="P27" s="47"/>
      <c r="Q27" s="57">
        <v>72.65</v>
      </c>
      <c r="R27" s="57">
        <v>2</v>
      </c>
      <c r="S27" s="57">
        <v>74.65</v>
      </c>
      <c r="T27" s="52">
        <v>25</v>
      </c>
      <c r="U27" s="36">
        <v>122</v>
      </c>
      <c r="V27" s="47" t="s">
        <v>36</v>
      </c>
      <c r="W27" s="47"/>
      <c r="X27" s="36" t="s">
        <v>126</v>
      </c>
      <c r="Y27" s="52"/>
      <c r="Z27" s="43"/>
    </row>
    <row r="28" s="41" customFormat="1" spans="1:26">
      <c r="A28" s="52">
        <v>26</v>
      </c>
      <c r="B28" s="56">
        <v>2023010433</v>
      </c>
      <c r="C28" s="56" t="s">
        <v>134</v>
      </c>
      <c r="D28" s="47" t="s">
        <v>27</v>
      </c>
      <c r="E28" s="52" t="s">
        <v>28</v>
      </c>
      <c r="F28" s="58" t="s">
        <v>29</v>
      </c>
      <c r="G28" s="47" t="s">
        <v>30</v>
      </c>
      <c r="H28" s="47" t="s">
        <v>31</v>
      </c>
      <c r="I28" s="47" t="s">
        <v>32</v>
      </c>
      <c r="J28" s="47" t="s">
        <v>33</v>
      </c>
      <c r="K28" s="52" t="s">
        <v>32</v>
      </c>
      <c r="L28" s="52" t="s">
        <v>112</v>
      </c>
      <c r="M28" s="52" t="s">
        <v>135</v>
      </c>
      <c r="N28" s="36">
        <v>445</v>
      </c>
      <c r="O28" s="47"/>
      <c r="P28" s="47"/>
      <c r="Q28" s="57">
        <v>72.6204280155642</v>
      </c>
      <c r="R28" s="57">
        <v>2</v>
      </c>
      <c r="S28" s="57">
        <v>74.6204280155642</v>
      </c>
      <c r="T28" s="36">
        <v>26</v>
      </c>
      <c r="U28" s="36">
        <v>122</v>
      </c>
      <c r="V28" s="47" t="s">
        <v>36</v>
      </c>
      <c r="W28" s="47"/>
      <c r="X28" s="53" t="s">
        <v>136</v>
      </c>
      <c r="Y28" s="52"/>
      <c r="Z28" s="43"/>
    </row>
    <row r="29" s="41" customFormat="1" spans="1:26">
      <c r="A29" s="52">
        <v>27</v>
      </c>
      <c r="B29" s="56">
        <v>2023010515</v>
      </c>
      <c r="C29" s="56" t="s">
        <v>137</v>
      </c>
      <c r="D29" s="47" t="s">
        <v>39</v>
      </c>
      <c r="E29" s="52" t="s">
        <v>28</v>
      </c>
      <c r="F29" s="58" t="s">
        <v>29</v>
      </c>
      <c r="G29" s="47" t="s">
        <v>30</v>
      </c>
      <c r="H29" s="47" t="s">
        <v>31</v>
      </c>
      <c r="I29" s="52" t="s">
        <v>32</v>
      </c>
      <c r="J29" s="47" t="s">
        <v>33</v>
      </c>
      <c r="K29" s="52" t="s">
        <v>32</v>
      </c>
      <c r="L29" s="52" t="s">
        <v>138</v>
      </c>
      <c r="M29" s="52" t="s">
        <v>139</v>
      </c>
      <c r="N29" s="36">
        <v>490</v>
      </c>
      <c r="O29" s="47"/>
      <c r="P29" s="47"/>
      <c r="Q29" s="57">
        <v>72.55</v>
      </c>
      <c r="R29" s="57">
        <v>2</v>
      </c>
      <c r="S29" s="57">
        <v>74.55</v>
      </c>
      <c r="T29" s="36">
        <v>27</v>
      </c>
      <c r="U29" s="36">
        <v>122</v>
      </c>
      <c r="V29" s="47" t="s">
        <v>36</v>
      </c>
      <c r="W29" s="47"/>
      <c r="X29" s="53" t="s">
        <v>140</v>
      </c>
      <c r="Y29" s="52"/>
      <c r="Z29" s="43"/>
    </row>
    <row r="30" s="41" customFormat="1" spans="1:26">
      <c r="A30" s="52">
        <v>28</v>
      </c>
      <c r="B30" s="59">
        <v>2023010431</v>
      </c>
      <c r="C30" s="52" t="s">
        <v>141</v>
      </c>
      <c r="D30" s="52" t="s">
        <v>39</v>
      </c>
      <c r="E30" s="52" t="s">
        <v>28</v>
      </c>
      <c r="F30" s="58" t="s">
        <v>29</v>
      </c>
      <c r="G30" s="58" t="s">
        <v>30</v>
      </c>
      <c r="H30" s="47" t="s">
        <v>31</v>
      </c>
      <c r="I30" s="52" t="s">
        <v>32</v>
      </c>
      <c r="J30" s="47" t="s">
        <v>33</v>
      </c>
      <c r="K30" s="52" t="s">
        <v>32</v>
      </c>
      <c r="L30" s="60" t="s">
        <v>142</v>
      </c>
      <c r="M30" s="52" t="s">
        <v>143</v>
      </c>
      <c r="N30" s="61">
        <f>VLOOKUP(B30,[2]优良率总结果!$B$2:$G$32,6,FALSE)</f>
        <v>494</v>
      </c>
      <c r="O30" s="52"/>
      <c r="P30" s="64"/>
      <c r="Q30" s="62">
        <f>VLOOKUP(B30,'[3]化工23-2班'!$B$83:$F$98,5,FALSE)</f>
        <v>73.9301556420233</v>
      </c>
      <c r="R30" s="63">
        <f>VLOOKUP(B30,[5]综合素质成绩计算过程!$B$54:$I$67,8,FALSE)</f>
        <v>0.5</v>
      </c>
      <c r="S30" s="62">
        <f>VLOOKUP(B30,'[1]化工23-2班'!$B$87:$G$102,6,FALSE)</f>
        <v>74.4301556420233</v>
      </c>
      <c r="T30" s="36">
        <f>VLOOKUP(B30,[1]保研加分一览表!$B$2:$E$56,4,FALSE)</f>
        <v>28</v>
      </c>
      <c r="U30" s="61">
        <v>122</v>
      </c>
      <c r="V30" s="47" t="s">
        <v>36</v>
      </c>
      <c r="W30" s="52"/>
      <c r="X30" s="65" t="s">
        <v>144</v>
      </c>
      <c r="Y30" s="52"/>
      <c r="Z30" s="23"/>
    </row>
    <row r="31" s="41" customFormat="1" ht="52" spans="1:26">
      <c r="A31" s="52">
        <v>29</v>
      </c>
      <c r="B31" s="53">
        <v>2023010379</v>
      </c>
      <c r="C31" s="53" t="s">
        <v>145</v>
      </c>
      <c r="D31" s="54" t="s">
        <v>27</v>
      </c>
      <c r="E31" s="52" t="s">
        <v>90</v>
      </c>
      <c r="F31" s="54" t="s">
        <v>29</v>
      </c>
      <c r="G31" s="54" t="s">
        <v>30</v>
      </c>
      <c r="H31" s="54" t="s">
        <v>31</v>
      </c>
      <c r="I31" s="54" t="s">
        <v>32</v>
      </c>
      <c r="J31" s="54" t="s">
        <v>33</v>
      </c>
      <c r="K31" s="54" t="s">
        <v>32</v>
      </c>
      <c r="L31" s="55" t="s">
        <v>146</v>
      </c>
      <c r="M31" s="56" t="s">
        <v>147</v>
      </c>
      <c r="N31" s="53">
        <v>489</v>
      </c>
      <c r="O31" s="47"/>
      <c r="P31" s="47"/>
      <c r="Q31" s="57">
        <v>71.57</v>
      </c>
      <c r="R31" s="57">
        <v>2.48</v>
      </c>
      <c r="S31" s="57">
        <v>74.06</v>
      </c>
      <c r="T31" s="52">
        <v>29</v>
      </c>
      <c r="U31" s="36">
        <v>122</v>
      </c>
      <c r="V31" s="47" t="s">
        <v>36</v>
      </c>
      <c r="W31" s="47"/>
      <c r="X31" s="53" t="s">
        <v>148</v>
      </c>
      <c r="Y31" s="52"/>
      <c r="Z31" s="43"/>
    </row>
    <row r="32" s="41" customFormat="1" spans="1:26">
      <c r="A32" s="52">
        <v>30</v>
      </c>
      <c r="B32" s="56">
        <v>2023010459</v>
      </c>
      <c r="C32" s="56" t="s">
        <v>149</v>
      </c>
      <c r="D32" s="47" t="s">
        <v>39</v>
      </c>
      <c r="E32" s="47" t="s">
        <v>28</v>
      </c>
      <c r="F32" s="58" t="s">
        <v>29</v>
      </c>
      <c r="G32" s="47" t="s">
        <v>30</v>
      </c>
      <c r="H32" s="47" t="s">
        <v>31</v>
      </c>
      <c r="I32" s="47" t="s">
        <v>32</v>
      </c>
      <c r="J32" s="47" t="s">
        <v>33</v>
      </c>
      <c r="K32" s="52" t="s">
        <v>32</v>
      </c>
      <c r="L32" s="52" t="s">
        <v>150</v>
      </c>
      <c r="M32" s="52" t="s">
        <v>151</v>
      </c>
      <c r="N32" s="36">
        <v>618</v>
      </c>
      <c r="O32" s="47"/>
      <c r="P32" s="47"/>
      <c r="Q32" s="57">
        <v>72.9379377431907</v>
      </c>
      <c r="R32" s="57">
        <v>1</v>
      </c>
      <c r="S32" s="57">
        <v>73.9379377431907</v>
      </c>
      <c r="T32" s="36">
        <v>30</v>
      </c>
      <c r="U32" s="36">
        <v>122</v>
      </c>
      <c r="V32" s="47" t="s">
        <v>105</v>
      </c>
      <c r="W32" s="47"/>
      <c r="X32" s="53" t="s">
        <v>152</v>
      </c>
      <c r="Y32" s="52"/>
      <c r="Z32" s="43"/>
    </row>
    <row r="33" s="41" customFormat="1" ht="26" spans="1:26">
      <c r="A33" s="52">
        <v>31</v>
      </c>
      <c r="B33" s="59">
        <v>2023010414</v>
      </c>
      <c r="C33" s="52" t="s">
        <v>153</v>
      </c>
      <c r="D33" s="47" t="s">
        <v>27</v>
      </c>
      <c r="E33" s="52" t="s">
        <v>44</v>
      </c>
      <c r="F33" s="58" t="s">
        <v>29</v>
      </c>
      <c r="G33" s="58" t="s">
        <v>30</v>
      </c>
      <c r="H33" s="47" t="s">
        <v>31</v>
      </c>
      <c r="I33" s="52" t="s">
        <v>32</v>
      </c>
      <c r="J33" s="47" t="s">
        <v>33</v>
      </c>
      <c r="K33" s="52" t="s">
        <v>32</v>
      </c>
      <c r="L33" s="60" t="s">
        <v>154</v>
      </c>
      <c r="M33" s="52" t="s">
        <v>155</v>
      </c>
      <c r="N33" s="61">
        <f>VLOOKUP(B33,[2]优良率总结果!$B$2:$G$32,6,FALSE)</f>
        <v>438</v>
      </c>
      <c r="O33" s="52"/>
      <c r="P33" s="64"/>
      <c r="Q33" s="62">
        <f>VLOOKUP(B33,'[3]化工23-2班'!$B$83:$F$98,5,FALSE)</f>
        <v>71.7472762645914</v>
      </c>
      <c r="R33" s="63">
        <f>VLOOKUP(B33,[5]综合素质成绩计算过程!$B$54:$I$67,8,FALSE)</f>
        <v>2.15</v>
      </c>
      <c r="S33" s="62">
        <f>VLOOKUP(B33,'[1]化工23-2班'!$B$87:$G$102,6,FALSE)</f>
        <v>73.8972762645914</v>
      </c>
      <c r="T33" s="36">
        <f>VLOOKUP(B33,[1]保研加分一览表!$B$2:$E$56,4,FALSE)</f>
        <v>31</v>
      </c>
      <c r="U33" s="61">
        <v>122</v>
      </c>
      <c r="V33" s="47" t="s">
        <v>36</v>
      </c>
      <c r="W33" s="52"/>
      <c r="X33" s="65" t="s">
        <v>156</v>
      </c>
      <c r="Y33" s="52"/>
      <c r="Z33" s="23"/>
    </row>
    <row r="34" s="41" customFormat="1" ht="65" spans="1:26">
      <c r="A34" s="52">
        <v>32</v>
      </c>
      <c r="B34" s="59">
        <v>2023010411</v>
      </c>
      <c r="C34" s="52" t="s">
        <v>157</v>
      </c>
      <c r="D34" s="47" t="s">
        <v>27</v>
      </c>
      <c r="E34" s="52" t="s">
        <v>44</v>
      </c>
      <c r="F34" s="58" t="s">
        <v>29</v>
      </c>
      <c r="G34" s="58" t="s">
        <v>30</v>
      </c>
      <c r="H34" s="47" t="s">
        <v>31</v>
      </c>
      <c r="I34" s="52" t="s">
        <v>32</v>
      </c>
      <c r="J34" s="47" t="s">
        <v>33</v>
      </c>
      <c r="K34" s="52" t="s">
        <v>32</v>
      </c>
      <c r="L34" s="60" t="s">
        <v>158</v>
      </c>
      <c r="M34" s="52" t="s">
        <v>159</v>
      </c>
      <c r="N34" s="61">
        <f>VLOOKUP(B34,[2]优良率总结果!$B$2:$G$32,6,FALSE)</f>
        <v>533</v>
      </c>
      <c r="O34" s="52"/>
      <c r="P34" s="64"/>
      <c r="Q34" s="62">
        <f>VLOOKUP(B34,'[3]化工23-2班'!$B$83:$F$98,5,FALSE)</f>
        <v>70.884046692607</v>
      </c>
      <c r="R34" s="63">
        <f>VLOOKUP(B34,[5]综合素质成绩计算过程!$B$54:$I$67,8,FALSE)</f>
        <v>2.97142857142857</v>
      </c>
      <c r="S34" s="62">
        <f>VLOOKUP(B34,'[1]化工23-2班'!$B$87:$G$102,6,FALSE)</f>
        <v>73.8554752640356</v>
      </c>
      <c r="T34" s="36">
        <f>VLOOKUP(B34,[1]保研加分一览表!$B$2:$E$56,4,FALSE)</f>
        <v>32</v>
      </c>
      <c r="U34" s="61">
        <v>122</v>
      </c>
      <c r="V34" s="47" t="s">
        <v>36</v>
      </c>
      <c r="W34" s="52"/>
      <c r="X34" s="65" t="s">
        <v>160</v>
      </c>
      <c r="Y34" s="52"/>
      <c r="Z34" s="23"/>
    </row>
    <row r="35" s="41" customFormat="1" ht="39" spans="1:26">
      <c r="A35" s="52">
        <v>33</v>
      </c>
      <c r="B35" s="56">
        <v>2023010524</v>
      </c>
      <c r="C35" s="56" t="s">
        <v>161</v>
      </c>
      <c r="D35" s="47" t="s">
        <v>39</v>
      </c>
      <c r="E35" s="47" t="s">
        <v>44</v>
      </c>
      <c r="F35" s="58" t="s">
        <v>29</v>
      </c>
      <c r="G35" s="47" t="s">
        <v>30</v>
      </c>
      <c r="H35" s="47" t="s">
        <v>31</v>
      </c>
      <c r="I35" s="52" t="s">
        <v>32</v>
      </c>
      <c r="J35" s="47" t="s">
        <v>33</v>
      </c>
      <c r="K35" s="52" t="s">
        <v>32</v>
      </c>
      <c r="L35" s="52" t="s">
        <v>162</v>
      </c>
      <c r="M35" s="52" t="s">
        <v>163</v>
      </c>
      <c r="N35" s="36">
        <v>538</v>
      </c>
      <c r="O35" s="47"/>
      <c r="P35" s="47"/>
      <c r="Q35" s="57">
        <v>71.24</v>
      </c>
      <c r="R35" s="57">
        <v>2.45</v>
      </c>
      <c r="S35" s="57">
        <v>73.69</v>
      </c>
      <c r="T35" s="36">
        <v>33</v>
      </c>
      <c r="U35" s="36">
        <v>122</v>
      </c>
      <c r="V35" s="47" t="s">
        <v>36</v>
      </c>
      <c r="W35" s="47"/>
      <c r="X35" s="53" t="s">
        <v>164</v>
      </c>
      <c r="Y35" s="52"/>
      <c r="Z35" s="43"/>
    </row>
    <row r="36" s="41" customFormat="1" ht="39" spans="1:26">
      <c r="A36" s="52">
        <v>34</v>
      </c>
      <c r="B36" s="56">
        <v>2023010501</v>
      </c>
      <c r="C36" s="56" t="s">
        <v>165</v>
      </c>
      <c r="D36" s="47" t="s">
        <v>27</v>
      </c>
      <c r="E36" s="52" t="s">
        <v>75</v>
      </c>
      <c r="F36" s="58" t="s">
        <v>29</v>
      </c>
      <c r="G36" s="47" t="s">
        <v>30</v>
      </c>
      <c r="H36" s="47" t="s">
        <v>31</v>
      </c>
      <c r="I36" s="52" t="s">
        <v>32</v>
      </c>
      <c r="J36" s="47" t="s">
        <v>33</v>
      </c>
      <c r="K36" s="52" t="s">
        <v>32</v>
      </c>
      <c r="L36" s="52" t="s">
        <v>166</v>
      </c>
      <c r="M36" s="52" t="s">
        <v>167</v>
      </c>
      <c r="N36" s="36">
        <v>534</v>
      </c>
      <c r="O36" s="47"/>
      <c r="P36" s="47"/>
      <c r="Q36" s="57">
        <v>70.48</v>
      </c>
      <c r="R36" s="57">
        <v>2.8</v>
      </c>
      <c r="S36" s="57">
        <v>73.28</v>
      </c>
      <c r="T36" s="36">
        <v>34</v>
      </c>
      <c r="U36" s="36">
        <v>122</v>
      </c>
      <c r="V36" s="47" t="s">
        <v>36</v>
      </c>
      <c r="W36" s="47"/>
      <c r="X36" s="36" t="s">
        <v>168</v>
      </c>
      <c r="Y36" s="52"/>
      <c r="Z36" s="43"/>
    </row>
    <row r="37" s="41" customFormat="1" spans="1:26">
      <c r="A37" s="52">
        <v>35</v>
      </c>
      <c r="B37" s="56">
        <v>2023010498</v>
      </c>
      <c r="C37" s="56" t="s">
        <v>169</v>
      </c>
      <c r="D37" s="47" t="s">
        <v>27</v>
      </c>
      <c r="E37" s="47" t="s">
        <v>90</v>
      </c>
      <c r="F37" s="58" t="s">
        <v>29</v>
      </c>
      <c r="G37" s="47" t="s">
        <v>30</v>
      </c>
      <c r="H37" s="47" t="s">
        <v>31</v>
      </c>
      <c r="I37" s="52" t="s">
        <v>32</v>
      </c>
      <c r="J37" s="47" t="s">
        <v>33</v>
      </c>
      <c r="K37" s="52" t="s">
        <v>32</v>
      </c>
      <c r="L37" s="52" t="s">
        <v>170</v>
      </c>
      <c r="M37" s="52" t="s">
        <v>171</v>
      </c>
      <c r="N37" s="36">
        <v>508</v>
      </c>
      <c r="O37" s="47"/>
      <c r="P37" s="47"/>
      <c r="Q37" s="57">
        <v>71.08</v>
      </c>
      <c r="R37" s="57">
        <v>2</v>
      </c>
      <c r="S37" s="57">
        <v>73.08</v>
      </c>
      <c r="T37" s="36">
        <v>35</v>
      </c>
      <c r="U37" s="36">
        <v>122</v>
      </c>
      <c r="V37" s="47" t="s">
        <v>36</v>
      </c>
      <c r="W37" s="47"/>
      <c r="X37" s="53" t="s">
        <v>172</v>
      </c>
      <c r="Y37" s="52"/>
      <c r="Z37" s="43"/>
    </row>
    <row r="38" s="41" customFormat="1" spans="1:26">
      <c r="A38" s="52">
        <v>36</v>
      </c>
      <c r="B38" s="59">
        <v>2023010484</v>
      </c>
      <c r="C38" s="52" t="s">
        <v>173</v>
      </c>
      <c r="D38" s="52" t="s">
        <v>39</v>
      </c>
      <c r="E38" s="52" t="s">
        <v>28</v>
      </c>
      <c r="F38" s="58" t="s">
        <v>29</v>
      </c>
      <c r="G38" s="58" t="s">
        <v>30</v>
      </c>
      <c r="H38" s="47" t="s">
        <v>31</v>
      </c>
      <c r="I38" s="52" t="s">
        <v>32</v>
      </c>
      <c r="J38" s="47" t="s">
        <v>33</v>
      </c>
      <c r="K38" s="52" t="s">
        <v>32</v>
      </c>
      <c r="L38" s="60" t="s">
        <v>174</v>
      </c>
      <c r="M38" s="52" t="s">
        <v>175</v>
      </c>
      <c r="N38" s="61">
        <f>VLOOKUP(B38,[2]优良率总结果!$B$2:$G$32,6,FALSE)</f>
        <v>478</v>
      </c>
      <c r="O38" s="52"/>
      <c r="P38" s="64"/>
      <c r="Q38" s="62">
        <f>VLOOKUP(B38,'[3]化工23-2班'!$B$83:$F$98,5,FALSE)</f>
        <v>70.5698443579767</v>
      </c>
      <c r="R38" s="63">
        <f>VLOOKUP(B38,[5]综合素质成绩计算过程!$B$54:$I$67,8,FALSE)</f>
        <v>2</v>
      </c>
      <c r="S38" s="62">
        <f>VLOOKUP(B38,'[1]化工23-2班'!$B$87:$G$102,6,FALSE)</f>
        <v>72.5698443579767</v>
      </c>
      <c r="T38" s="36">
        <f>VLOOKUP(B38,[1]保研加分一览表!$B$2:$E$56,4,FALSE)</f>
        <v>36</v>
      </c>
      <c r="U38" s="61">
        <v>122</v>
      </c>
      <c r="V38" s="47" t="s">
        <v>36</v>
      </c>
      <c r="W38" s="52"/>
      <c r="X38" s="65" t="s">
        <v>101</v>
      </c>
      <c r="Y38" s="52"/>
      <c r="Z38" s="23"/>
    </row>
    <row r="39" s="41" customFormat="1" spans="1:26">
      <c r="A39" s="52">
        <v>37</v>
      </c>
      <c r="B39" s="56">
        <v>2023010509</v>
      </c>
      <c r="C39" s="56" t="s">
        <v>176</v>
      </c>
      <c r="D39" s="47" t="s">
        <v>39</v>
      </c>
      <c r="E39" s="47" t="s">
        <v>75</v>
      </c>
      <c r="F39" s="58" t="s">
        <v>29</v>
      </c>
      <c r="G39" s="47" t="s">
        <v>30</v>
      </c>
      <c r="H39" s="47" t="s">
        <v>31</v>
      </c>
      <c r="I39" s="52" t="s">
        <v>32</v>
      </c>
      <c r="J39" s="47" t="s">
        <v>33</v>
      </c>
      <c r="K39" s="52" t="s">
        <v>32</v>
      </c>
      <c r="L39" s="52" t="s">
        <v>177</v>
      </c>
      <c r="M39" s="52" t="s">
        <v>178</v>
      </c>
      <c r="N39" s="36">
        <v>456</v>
      </c>
      <c r="O39" s="47"/>
      <c r="P39" s="47"/>
      <c r="Q39" s="57">
        <v>70.57</v>
      </c>
      <c r="R39" s="57">
        <v>2</v>
      </c>
      <c r="S39" s="57">
        <v>72.57</v>
      </c>
      <c r="T39" s="36">
        <v>37</v>
      </c>
      <c r="U39" s="36">
        <v>122</v>
      </c>
      <c r="V39" s="47" t="s">
        <v>36</v>
      </c>
      <c r="W39" s="47"/>
      <c r="X39" s="53" t="s">
        <v>101</v>
      </c>
      <c r="Y39" s="52"/>
      <c r="Z39" s="43"/>
    </row>
    <row r="40" s="41" customFormat="1" ht="26" spans="1:26">
      <c r="A40" s="52">
        <v>38</v>
      </c>
      <c r="B40" s="53">
        <v>2023010553</v>
      </c>
      <c r="C40" s="53" t="s">
        <v>179</v>
      </c>
      <c r="D40" s="56" t="s">
        <v>39</v>
      </c>
      <c r="E40" s="56" t="s">
        <v>28</v>
      </c>
      <c r="F40" s="54" t="s">
        <v>29</v>
      </c>
      <c r="G40" s="54" t="s">
        <v>30</v>
      </c>
      <c r="H40" s="54" t="s">
        <v>31</v>
      </c>
      <c r="I40" s="54" t="s">
        <v>32</v>
      </c>
      <c r="J40" s="54" t="s">
        <v>33</v>
      </c>
      <c r="K40" s="54" t="s">
        <v>32</v>
      </c>
      <c r="L40" s="55" t="s">
        <v>180</v>
      </c>
      <c r="M40" s="56" t="s">
        <v>181</v>
      </c>
      <c r="N40" s="53">
        <v>477</v>
      </c>
      <c r="O40" s="47"/>
      <c r="P40" s="47"/>
      <c r="Q40" s="57">
        <v>70.24</v>
      </c>
      <c r="R40" s="57">
        <v>2.25</v>
      </c>
      <c r="S40" s="57">
        <v>72.49</v>
      </c>
      <c r="T40" s="52">
        <v>38</v>
      </c>
      <c r="U40" s="36">
        <v>122</v>
      </c>
      <c r="V40" s="47" t="s">
        <v>36</v>
      </c>
      <c r="W40" s="47"/>
      <c r="X40" s="53" t="s">
        <v>182</v>
      </c>
      <c r="Y40" s="52"/>
      <c r="Z40" s="43"/>
    </row>
    <row r="41" s="41" customFormat="1" ht="52" spans="1:26">
      <c r="A41" s="52">
        <v>39</v>
      </c>
      <c r="B41" s="53">
        <v>2023010385</v>
      </c>
      <c r="C41" s="53" t="s">
        <v>183</v>
      </c>
      <c r="D41" s="54" t="s">
        <v>27</v>
      </c>
      <c r="E41" s="52" t="s">
        <v>44</v>
      </c>
      <c r="F41" s="54" t="s">
        <v>29</v>
      </c>
      <c r="G41" s="54" t="s">
        <v>30</v>
      </c>
      <c r="H41" s="54" t="s">
        <v>31</v>
      </c>
      <c r="I41" s="54" t="s">
        <v>32</v>
      </c>
      <c r="J41" s="54" t="s">
        <v>33</v>
      </c>
      <c r="K41" s="54" t="s">
        <v>32</v>
      </c>
      <c r="L41" s="55" t="s">
        <v>184</v>
      </c>
      <c r="M41" s="56" t="s">
        <v>185</v>
      </c>
      <c r="N41" s="53">
        <v>441</v>
      </c>
      <c r="O41" s="47"/>
      <c r="P41" s="47"/>
      <c r="Q41" s="57">
        <v>69.63</v>
      </c>
      <c r="R41" s="57">
        <v>2.48375</v>
      </c>
      <c r="S41" s="57">
        <v>72.11</v>
      </c>
      <c r="T41" s="52">
        <v>39</v>
      </c>
      <c r="U41" s="36">
        <v>122</v>
      </c>
      <c r="V41" s="47" t="s">
        <v>36</v>
      </c>
      <c r="W41" s="47"/>
      <c r="X41" s="53" t="s">
        <v>186</v>
      </c>
      <c r="Y41" s="52"/>
      <c r="Z41" s="43"/>
    </row>
    <row r="42" s="23" customFormat="1" ht="52" spans="1:26">
      <c r="A42" s="52">
        <v>40</v>
      </c>
      <c r="B42" s="56">
        <v>2023010388</v>
      </c>
      <c r="C42" s="56" t="s">
        <v>187</v>
      </c>
      <c r="D42" s="47" t="s">
        <v>39</v>
      </c>
      <c r="E42" s="47" t="s">
        <v>28</v>
      </c>
      <c r="F42" s="58" t="s">
        <v>29</v>
      </c>
      <c r="G42" s="47" t="s">
        <v>30</v>
      </c>
      <c r="H42" s="47" t="s">
        <v>31</v>
      </c>
      <c r="I42" s="52" t="s">
        <v>32</v>
      </c>
      <c r="J42" s="47" t="s">
        <v>33</v>
      </c>
      <c r="K42" s="52" t="s">
        <v>32</v>
      </c>
      <c r="L42" s="52" t="s">
        <v>188</v>
      </c>
      <c r="M42" s="52" t="s">
        <v>189</v>
      </c>
      <c r="N42" s="36">
        <v>413</v>
      </c>
      <c r="O42" s="47"/>
      <c r="P42" s="47"/>
      <c r="Q42" s="57">
        <v>70.2357976653696</v>
      </c>
      <c r="R42" s="57">
        <v>1.75</v>
      </c>
      <c r="S42" s="57">
        <v>71.9857976653696</v>
      </c>
      <c r="T42" s="36">
        <v>40</v>
      </c>
      <c r="U42" s="36">
        <v>122</v>
      </c>
      <c r="V42" s="47" t="s">
        <v>36</v>
      </c>
      <c r="W42" s="47"/>
      <c r="X42" s="53" t="s">
        <v>190</v>
      </c>
      <c r="Y42" s="36" t="s">
        <v>191</v>
      </c>
      <c r="Z42" s="43"/>
    </row>
    <row r="43" s="23" customFormat="1" spans="1:26">
      <c r="A43" s="52">
        <v>41</v>
      </c>
      <c r="B43" s="56">
        <v>2023010434</v>
      </c>
      <c r="C43" s="56" t="s">
        <v>192</v>
      </c>
      <c r="D43" s="47" t="s">
        <v>27</v>
      </c>
      <c r="E43" s="47" t="s">
        <v>28</v>
      </c>
      <c r="F43" s="58" t="s">
        <v>29</v>
      </c>
      <c r="G43" s="47" t="s">
        <v>30</v>
      </c>
      <c r="H43" s="47" t="s">
        <v>31</v>
      </c>
      <c r="I43" s="52" t="s">
        <v>32</v>
      </c>
      <c r="J43" s="47" t="s">
        <v>33</v>
      </c>
      <c r="K43" s="52" t="s">
        <v>32</v>
      </c>
      <c r="L43" s="52" t="s">
        <v>193</v>
      </c>
      <c r="M43" s="52" t="s">
        <v>194</v>
      </c>
      <c r="N43" s="36">
        <v>430</v>
      </c>
      <c r="O43" s="47"/>
      <c r="P43" s="47"/>
      <c r="Q43" s="57">
        <v>69.7363813229572</v>
      </c>
      <c r="R43" s="57">
        <v>2</v>
      </c>
      <c r="S43" s="57">
        <v>71.7363813229572</v>
      </c>
      <c r="T43" s="36">
        <v>41</v>
      </c>
      <c r="U43" s="36">
        <v>122</v>
      </c>
      <c r="V43" s="47" t="s">
        <v>36</v>
      </c>
      <c r="W43" s="47"/>
      <c r="X43" s="53" t="s">
        <v>195</v>
      </c>
      <c r="Y43" s="52"/>
      <c r="Z43" s="43"/>
    </row>
    <row r="44" s="23" customFormat="1" ht="52" spans="1:26">
      <c r="A44" s="52">
        <v>42</v>
      </c>
      <c r="B44" s="56">
        <v>2023010441</v>
      </c>
      <c r="C44" s="56" t="s">
        <v>196</v>
      </c>
      <c r="D44" s="52" t="s">
        <v>27</v>
      </c>
      <c r="E44" s="52" t="s">
        <v>90</v>
      </c>
      <c r="F44" s="58" t="s">
        <v>29</v>
      </c>
      <c r="G44" s="47" t="s">
        <v>30</v>
      </c>
      <c r="H44" s="47" t="s">
        <v>31</v>
      </c>
      <c r="I44" s="52" t="s">
        <v>32</v>
      </c>
      <c r="J44" s="47" t="s">
        <v>33</v>
      </c>
      <c r="K44" s="52" t="s">
        <v>32</v>
      </c>
      <c r="L44" s="52" t="s">
        <v>197</v>
      </c>
      <c r="M44" s="52" t="s">
        <v>198</v>
      </c>
      <c r="N44" s="36">
        <v>436</v>
      </c>
      <c r="O44" s="47"/>
      <c r="P44" s="47"/>
      <c r="Q44" s="57">
        <v>69.2435797665369</v>
      </c>
      <c r="R44" s="57">
        <v>2.1</v>
      </c>
      <c r="S44" s="57">
        <v>71.3435797665369</v>
      </c>
      <c r="T44" s="36">
        <v>42</v>
      </c>
      <c r="U44" s="36">
        <v>122</v>
      </c>
      <c r="V44" s="47" t="s">
        <v>199</v>
      </c>
      <c r="W44" s="47"/>
      <c r="X44" s="53" t="s">
        <v>200</v>
      </c>
      <c r="Y44" s="52"/>
      <c r="Z44" s="43"/>
    </row>
    <row r="45" s="23" customFormat="1" ht="39" spans="1:26">
      <c r="A45" s="52">
        <v>43</v>
      </c>
      <c r="B45" s="59">
        <v>2023010464</v>
      </c>
      <c r="C45" s="52" t="s">
        <v>201</v>
      </c>
      <c r="D45" s="52" t="s">
        <v>27</v>
      </c>
      <c r="E45" s="52" t="s">
        <v>28</v>
      </c>
      <c r="F45" s="58" t="s">
        <v>29</v>
      </c>
      <c r="G45" s="58" t="s">
        <v>30</v>
      </c>
      <c r="H45" s="47" t="s">
        <v>31</v>
      </c>
      <c r="I45" s="52" t="s">
        <v>32</v>
      </c>
      <c r="J45" s="47" t="s">
        <v>33</v>
      </c>
      <c r="K45" s="52" t="s">
        <v>32</v>
      </c>
      <c r="L45" s="60" t="s">
        <v>202</v>
      </c>
      <c r="M45" s="52" t="s">
        <v>203</v>
      </c>
      <c r="N45" s="61">
        <f>VLOOKUP(B45,[2]优良率总结果!$B$2:$G$32,6,FALSE)</f>
        <v>442</v>
      </c>
      <c r="O45" s="52"/>
      <c r="P45" s="64"/>
      <c r="Q45" s="62">
        <f>VLOOKUP(B45,'[3]化工23-2班'!$B$83:$F$98,5,FALSE)</f>
        <v>69.1212062256809</v>
      </c>
      <c r="R45" s="63">
        <f>VLOOKUP(B45,[5]综合素质成绩计算过程!$B$54:$I$67,8,FALSE)</f>
        <v>1.99</v>
      </c>
      <c r="S45" s="62">
        <f>VLOOKUP(B45,'[1]化工23-2班'!$B$87:$G$102,6,FALSE)</f>
        <v>71.1112062256809</v>
      </c>
      <c r="T45" s="36">
        <f>VLOOKUP(B45,[1]保研加分一览表!$B$2:$E$56,4,FALSE)</f>
        <v>43</v>
      </c>
      <c r="U45" s="61">
        <v>122</v>
      </c>
      <c r="V45" s="47" t="s">
        <v>36</v>
      </c>
      <c r="W45" s="52"/>
      <c r="X45" s="65" t="s">
        <v>204</v>
      </c>
      <c r="Y45" s="52"/>
    </row>
    <row r="46" s="23" customFormat="1" spans="1:26">
      <c r="A46" s="52">
        <v>44</v>
      </c>
      <c r="B46" s="59">
        <v>2023010426</v>
      </c>
      <c r="C46" s="52" t="s">
        <v>205</v>
      </c>
      <c r="D46" s="52" t="s">
        <v>39</v>
      </c>
      <c r="E46" s="56" t="s">
        <v>28</v>
      </c>
      <c r="F46" s="58" t="s">
        <v>29</v>
      </c>
      <c r="G46" s="58" t="s">
        <v>30</v>
      </c>
      <c r="H46" s="47" t="s">
        <v>31</v>
      </c>
      <c r="I46" s="52" t="s">
        <v>32</v>
      </c>
      <c r="J46" s="47" t="s">
        <v>33</v>
      </c>
      <c r="K46" s="52" t="s">
        <v>32</v>
      </c>
      <c r="L46" s="60" t="s">
        <v>206</v>
      </c>
      <c r="M46" s="52" t="s">
        <v>207</v>
      </c>
      <c r="N46" s="61">
        <f>VLOOKUP(B46,[2]优良率总结果!$B$2:$G$32,6,FALSE)</f>
        <v>447</v>
      </c>
      <c r="O46" s="52"/>
      <c r="P46" s="64"/>
      <c r="Q46" s="62">
        <f>VLOOKUP(B46,'[3]化工23-2班'!$B$83:$F$98,5,FALSE)</f>
        <v>70.4904669260701</v>
      </c>
      <c r="R46" s="63">
        <f>VLOOKUP(B46,[5]综合素质成绩计算过程!$B$54:$I$67,8,FALSE)</f>
        <v>0.5</v>
      </c>
      <c r="S46" s="62">
        <f>VLOOKUP(B46,'[1]化工23-2班'!$B$87:$G$102,6,FALSE)</f>
        <v>70.9904669260701</v>
      </c>
      <c r="T46" s="36">
        <f>VLOOKUP(B46,[1]保研加分一览表!$B$2:$E$56,4,FALSE)</f>
        <v>44</v>
      </c>
      <c r="U46" s="61">
        <v>122</v>
      </c>
      <c r="V46" s="47" t="s">
        <v>36</v>
      </c>
      <c r="W46" s="52"/>
      <c r="X46" s="65" t="s">
        <v>208</v>
      </c>
      <c r="Y46" s="52"/>
    </row>
    <row r="47" s="23" customFormat="1" spans="1:26">
      <c r="A47" s="52">
        <v>45</v>
      </c>
      <c r="B47" s="53">
        <v>2023010376</v>
      </c>
      <c r="C47" s="53" t="s">
        <v>209</v>
      </c>
      <c r="D47" s="54" t="s">
        <v>27</v>
      </c>
      <c r="E47" s="52" t="s">
        <v>28</v>
      </c>
      <c r="F47" s="54" t="s">
        <v>29</v>
      </c>
      <c r="G47" s="54" t="s">
        <v>30</v>
      </c>
      <c r="H47" s="54" t="s">
        <v>31</v>
      </c>
      <c r="I47" s="54" t="s">
        <v>32</v>
      </c>
      <c r="J47" s="54" t="s">
        <v>33</v>
      </c>
      <c r="K47" s="54" t="s">
        <v>32</v>
      </c>
      <c r="L47" s="55" t="s">
        <v>210</v>
      </c>
      <c r="M47" s="56" t="s">
        <v>211</v>
      </c>
      <c r="N47" s="53">
        <v>451</v>
      </c>
      <c r="O47" s="47"/>
      <c r="P47" s="47"/>
      <c r="Q47" s="57">
        <v>69.5</v>
      </c>
      <c r="R47" s="57">
        <v>1.25</v>
      </c>
      <c r="S47" s="57">
        <v>70.75</v>
      </c>
      <c r="T47" s="52">
        <v>45</v>
      </c>
      <c r="U47" s="36">
        <v>122</v>
      </c>
      <c r="V47" s="47" t="s">
        <v>36</v>
      </c>
      <c r="W47" s="47"/>
      <c r="X47" s="36" t="s">
        <v>212</v>
      </c>
      <c r="Y47" s="52"/>
      <c r="Z47" s="43"/>
    </row>
    <row r="48" s="23" customFormat="1" spans="1:26">
      <c r="A48" s="52">
        <v>46</v>
      </c>
      <c r="B48" s="56">
        <v>2023010453</v>
      </c>
      <c r="C48" s="56" t="s">
        <v>213</v>
      </c>
      <c r="D48" s="47" t="s">
        <v>39</v>
      </c>
      <c r="E48" s="47" t="s">
        <v>28</v>
      </c>
      <c r="F48" s="58" t="s">
        <v>29</v>
      </c>
      <c r="G48" s="47" t="s">
        <v>30</v>
      </c>
      <c r="H48" s="47" t="s">
        <v>31</v>
      </c>
      <c r="I48" s="52" t="s">
        <v>32</v>
      </c>
      <c r="J48" s="47" t="s">
        <v>33</v>
      </c>
      <c r="K48" s="52" t="s">
        <v>32</v>
      </c>
      <c r="L48" s="52" t="s">
        <v>162</v>
      </c>
      <c r="M48" s="52" t="s">
        <v>214</v>
      </c>
      <c r="N48" s="36">
        <v>465</v>
      </c>
      <c r="O48" s="47"/>
      <c r="P48" s="47"/>
      <c r="Q48" s="57">
        <v>69.7264591439689</v>
      </c>
      <c r="R48" s="57">
        <v>0.75</v>
      </c>
      <c r="S48" s="57">
        <v>70.4764591439689</v>
      </c>
      <c r="T48" s="36">
        <v>46</v>
      </c>
      <c r="U48" s="36">
        <v>122</v>
      </c>
      <c r="V48" s="47" t="s">
        <v>36</v>
      </c>
      <c r="W48" s="47"/>
      <c r="X48" s="53" t="s">
        <v>215</v>
      </c>
      <c r="Y48" s="52"/>
      <c r="Z48" s="43"/>
    </row>
    <row r="49" s="23" customFormat="1" ht="52" spans="1:26">
      <c r="A49" s="52">
        <v>47</v>
      </c>
      <c r="B49" s="53">
        <v>2023010529</v>
      </c>
      <c r="C49" s="53" t="s">
        <v>216</v>
      </c>
      <c r="D49" s="54" t="s">
        <v>27</v>
      </c>
      <c r="E49" s="56" t="s">
        <v>44</v>
      </c>
      <c r="F49" s="54" t="s">
        <v>29</v>
      </c>
      <c r="G49" s="54" t="s">
        <v>30</v>
      </c>
      <c r="H49" s="54" t="s">
        <v>31</v>
      </c>
      <c r="I49" s="54" t="s">
        <v>32</v>
      </c>
      <c r="J49" s="54" t="s">
        <v>33</v>
      </c>
      <c r="K49" s="54" t="s">
        <v>32</v>
      </c>
      <c r="L49" s="55" t="s">
        <v>217</v>
      </c>
      <c r="M49" s="56" t="s">
        <v>218</v>
      </c>
      <c r="N49" s="53">
        <v>481</v>
      </c>
      <c r="O49" s="47"/>
      <c r="P49" s="47"/>
      <c r="Q49" s="57">
        <v>67.418</v>
      </c>
      <c r="R49" s="57">
        <v>3</v>
      </c>
      <c r="S49" s="57">
        <v>70.42</v>
      </c>
      <c r="T49" s="52">
        <v>47</v>
      </c>
      <c r="U49" s="36">
        <v>122</v>
      </c>
      <c r="V49" s="47" t="s">
        <v>199</v>
      </c>
      <c r="W49" s="47"/>
      <c r="X49" s="53" t="s">
        <v>219</v>
      </c>
      <c r="Y49" s="52"/>
      <c r="Z49" s="43"/>
    </row>
    <row r="50" s="23" customFormat="1" spans="1:26">
      <c r="A50" s="52">
        <v>48</v>
      </c>
      <c r="B50" s="53">
        <v>2023010374</v>
      </c>
      <c r="C50" s="53" t="s">
        <v>220</v>
      </c>
      <c r="D50" s="54" t="s">
        <v>27</v>
      </c>
      <c r="E50" s="56" t="s">
        <v>28</v>
      </c>
      <c r="F50" s="54" t="s">
        <v>29</v>
      </c>
      <c r="G50" s="54" t="s">
        <v>30</v>
      </c>
      <c r="H50" s="54" t="s">
        <v>31</v>
      </c>
      <c r="I50" s="54" t="s">
        <v>32</v>
      </c>
      <c r="J50" s="54" t="s">
        <v>33</v>
      </c>
      <c r="K50" s="54" t="s">
        <v>32</v>
      </c>
      <c r="L50" s="55" t="s">
        <v>221</v>
      </c>
      <c r="M50" s="56" t="s">
        <v>222</v>
      </c>
      <c r="N50" s="53">
        <v>450</v>
      </c>
      <c r="O50" s="47"/>
      <c r="P50" s="47"/>
      <c r="Q50" s="57">
        <v>69.1113</v>
      </c>
      <c r="R50" s="57">
        <v>1.25</v>
      </c>
      <c r="S50" s="57">
        <v>70.36</v>
      </c>
      <c r="T50" s="52">
        <v>48</v>
      </c>
      <c r="U50" s="36">
        <v>122</v>
      </c>
      <c r="V50" s="47" t="s">
        <v>36</v>
      </c>
      <c r="W50" s="47"/>
      <c r="X50" s="54" t="s">
        <v>223</v>
      </c>
      <c r="Y50" s="52"/>
      <c r="Z50" s="43"/>
    </row>
    <row r="51" s="23" customFormat="1" spans="1:26">
      <c r="A51" s="52">
        <v>49</v>
      </c>
      <c r="B51" s="59">
        <v>2023010430</v>
      </c>
      <c r="C51" s="52" t="s">
        <v>224</v>
      </c>
      <c r="D51" s="52" t="s">
        <v>39</v>
      </c>
      <c r="E51" s="52" t="s">
        <v>90</v>
      </c>
      <c r="F51" s="58" t="s">
        <v>29</v>
      </c>
      <c r="G51" s="58" t="s">
        <v>30</v>
      </c>
      <c r="H51" s="47" t="s">
        <v>31</v>
      </c>
      <c r="I51" s="52" t="s">
        <v>32</v>
      </c>
      <c r="J51" s="47" t="s">
        <v>33</v>
      </c>
      <c r="K51" s="52" t="s">
        <v>32</v>
      </c>
      <c r="L51" s="60" t="s">
        <v>225</v>
      </c>
      <c r="M51" s="52" t="s">
        <v>226</v>
      </c>
      <c r="N51" s="61">
        <f>VLOOKUP(B51,[2]优良率总结果!$B$2:$G$32,6,FALSE)</f>
        <v>488</v>
      </c>
      <c r="O51" s="52"/>
      <c r="P51" s="64"/>
      <c r="Q51" s="62">
        <f>VLOOKUP(B51,'[3]化工23-2班'!$B$83:$F$98,5,FALSE)</f>
        <v>68.0859922178988</v>
      </c>
      <c r="R51" s="63">
        <f>VLOOKUP(B51,[5]综合素质成绩计算过程!$B$54:$I$67,8,FALSE)</f>
        <v>2</v>
      </c>
      <c r="S51" s="62">
        <f>VLOOKUP(B51,'[1]化工23-2班'!$B$87:$G$102,6,FALSE)</f>
        <v>70.0859922178988</v>
      </c>
      <c r="T51" s="36">
        <f>VLOOKUP(B51,[1]保研加分一览表!$B$2:$E$56,4,FALSE)</f>
        <v>49</v>
      </c>
      <c r="U51" s="61">
        <v>122</v>
      </c>
      <c r="V51" s="47" t="s">
        <v>36</v>
      </c>
      <c r="W51" s="52"/>
      <c r="X51" s="65" t="s">
        <v>227</v>
      </c>
      <c r="Y51" s="52"/>
    </row>
    <row r="52" s="23" customFormat="1" ht="39" spans="1:26">
      <c r="A52" s="52">
        <v>50</v>
      </c>
      <c r="B52" s="56">
        <v>2023010493</v>
      </c>
      <c r="C52" s="56" t="s">
        <v>228</v>
      </c>
      <c r="D52" s="47" t="s">
        <v>39</v>
      </c>
      <c r="E52" s="52" t="s">
        <v>28</v>
      </c>
      <c r="F52" s="58" t="s">
        <v>29</v>
      </c>
      <c r="G52" s="47" t="s">
        <v>30</v>
      </c>
      <c r="H52" s="47" t="s">
        <v>31</v>
      </c>
      <c r="I52" s="52" t="s">
        <v>32</v>
      </c>
      <c r="J52" s="47" t="s">
        <v>33</v>
      </c>
      <c r="K52" s="52" t="s">
        <v>32</v>
      </c>
      <c r="L52" s="52" t="s">
        <v>229</v>
      </c>
      <c r="M52" s="52" t="s">
        <v>230</v>
      </c>
      <c r="N52" s="36">
        <v>573</v>
      </c>
      <c r="O52" s="47"/>
      <c r="P52" s="47"/>
      <c r="Q52" s="57">
        <v>67.79</v>
      </c>
      <c r="R52" s="57">
        <v>2.1</v>
      </c>
      <c r="S52" s="57">
        <v>69.89</v>
      </c>
      <c r="T52" s="36">
        <v>50</v>
      </c>
      <c r="U52" s="36">
        <v>122</v>
      </c>
      <c r="V52" s="47" t="s">
        <v>36</v>
      </c>
      <c r="W52" s="47"/>
      <c r="X52" s="36" t="s">
        <v>231</v>
      </c>
      <c r="Y52" s="52"/>
      <c r="Z52" s="43"/>
    </row>
    <row r="53" s="23" customFormat="1" ht="39" spans="1:26">
      <c r="A53" s="52">
        <v>51</v>
      </c>
      <c r="B53" s="59">
        <v>2023010406</v>
      </c>
      <c r="C53" s="52" t="s">
        <v>232</v>
      </c>
      <c r="D53" s="47" t="s">
        <v>27</v>
      </c>
      <c r="E53" s="56" t="s">
        <v>28</v>
      </c>
      <c r="F53" s="58" t="s">
        <v>29</v>
      </c>
      <c r="G53" s="58" t="s">
        <v>30</v>
      </c>
      <c r="H53" s="47" t="s">
        <v>31</v>
      </c>
      <c r="I53" s="47" t="s">
        <v>32</v>
      </c>
      <c r="J53" s="47" t="s">
        <v>33</v>
      </c>
      <c r="K53" s="52" t="s">
        <v>32</v>
      </c>
      <c r="L53" s="60" t="s">
        <v>233</v>
      </c>
      <c r="M53" s="52" t="s">
        <v>234</v>
      </c>
      <c r="N53" s="61">
        <f>VLOOKUP(B53,[2]优良率总结果!$B$2:$G$32,6,FALSE)</f>
        <v>462</v>
      </c>
      <c r="O53" s="52"/>
      <c r="P53" s="64"/>
      <c r="Q53" s="62">
        <f>VLOOKUP(B53,'[3]化工23-2班'!$B$83:$F$98,5,FALSE)</f>
        <v>67.2194552529183</v>
      </c>
      <c r="R53" s="63">
        <f>VLOOKUP(B53,[5]综合素质成绩计算过程!$B$54:$I$67,8,FALSE)</f>
        <v>2.24375</v>
      </c>
      <c r="S53" s="62">
        <f>VLOOKUP(B53,'[1]化工23-2班'!$B$87:$G$102,6,FALSE)</f>
        <v>69.4632052529183</v>
      </c>
      <c r="T53" s="36">
        <f>VLOOKUP(B53,[1]保研加分一览表!$B$2:$E$56,4,FALSE)</f>
        <v>51</v>
      </c>
      <c r="U53" s="61">
        <v>122</v>
      </c>
      <c r="V53" s="47" t="s">
        <v>36</v>
      </c>
      <c r="W53" s="52"/>
      <c r="X53" s="53" t="s">
        <v>235</v>
      </c>
      <c r="Y53" s="52"/>
    </row>
    <row r="54" s="23" customFormat="1" spans="1:26">
      <c r="A54" s="52">
        <v>52</v>
      </c>
      <c r="B54" s="56">
        <v>2023010461</v>
      </c>
      <c r="C54" s="56" t="s">
        <v>236</v>
      </c>
      <c r="D54" s="47" t="s">
        <v>39</v>
      </c>
      <c r="E54" s="52" t="s">
        <v>28</v>
      </c>
      <c r="F54" s="58" t="s">
        <v>29</v>
      </c>
      <c r="G54" s="47" t="s">
        <v>30</v>
      </c>
      <c r="H54" s="47" t="s">
        <v>31</v>
      </c>
      <c r="I54" s="52" t="s">
        <v>32</v>
      </c>
      <c r="J54" s="47" t="s">
        <v>33</v>
      </c>
      <c r="K54" s="52" t="s">
        <v>32</v>
      </c>
      <c r="L54" s="52" t="s">
        <v>237</v>
      </c>
      <c r="M54" s="52" t="s">
        <v>238</v>
      </c>
      <c r="N54" s="36">
        <v>468</v>
      </c>
      <c r="O54" s="47"/>
      <c r="P54" s="47"/>
      <c r="Q54" s="57">
        <v>68.7408560311284</v>
      </c>
      <c r="R54" s="57">
        <v>0</v>
      </c>
      <c r="S54" s="57">
        <v>68.7408560311284</v>
      </c>
      <c r="T54" s="36">
        <v>52</v>
      </c>
      <c r="U54" s="36">
        <v>122</v>
      </c>
      <c r="V54" s="52" t="s">
        <v>105</v>
      </c>
      <c r="W54" s="47"/>
      <c r="X54" s="36"/>
      <c r="Y54" s="52"/>
      <c r="Z54" s="43"/>
    </row>
    <row r="55" s="23" customFormat="1" spans="1:26">
      <c r="A55" s="52">
        <v>53</v>
      </c>
      <c r="B55" s="52">
        <v>2023010496</v>
      </c>
      <c r="C55" s="52" t="s">
        <v>239</v>
      </c>
      <c r="D55" s="52" t="s">
        <v>27</v>
      </c>
      <c r="E55" s="52" t="s">
        <v>28</v>
      </c>
      <c r="F55" s="52" t="s">
        <v>29</v>
      </c>
      <c r="G55" s="52" t="s">
        <v>30</v>
      </c>
      <c r="H55" s="58" t="s">
        <v>31</v>
      </c>
      <c r="I55" s="52" t="s">
        <v>32</v>
      </c>
      <c r="J55" s="52" t="s">
        <v>33</v>
      </c>
      <c r="K55" s="52" t="s">
        <v>32</v>
      </c>
      <c r="L55" s="68" t="s">
        <v>240</v>
      </c>
      <c r="M55" s="52" t="s">
        <v>241</v>
      </c>
      <c r="N55" s="52">
        <v>519</v>
      </c>
      <c r="O55" s="52"/>
      <c r="P55" s="52"/>
      <c r="Q55" s="57">
        <v>68.51</v>
      </c>
      <c r="R55" s="57">
        <v>0</v>
      </c>
      <c r="S55" s="57">
        <v>68.51</v>
      </c>
      <c r="T55" s="52">
        <v>53</v>
      </c>
      <c r="U55" s="52">
        <v>122</v>
      </c>
      <c r="V55" s="52" t="s">
        <v>105</v>
      </c>
      <c r="W55" s="47"/>
      <c r="X55" s="36"/>
      <c r="Y55" s="52"/>
      <c r="Z55" s="43"/>
    </row>
    <row r="56" s="23" customFormat="1" spans="1:26">
      <c r="A56" s="52">
        <v>54</v>
      </c>
      <c r="B56" s="52">
        <v>2023010424</v>
      </c>
      <c r="C56" s="52" t="s">
        <v>242</v>
      </c>
      <c r="D56" s="52" t="s">
        <v>39</v>
      </c>
      <c r="E56" s="52" t="s">
        <v>28</v>
      </c>
      <c r="F56" s="58" t="s">
        <v>29</v>
      </c>
      <c r="G56" s="58" t="s">
        <v>30</v>
      </c>
      <c r="H56" s="47" t="s">
        <v>31</v>
      </c>
      <c r="I56" s="52" t="s">
        <v>32</v>
      </c>
      <c r="J56" s="47" t="s">
        <v>33</v>
      </c>
      <c r="K56" s="52" t="s">
        <v>32</v>
      </c>
      <c r="L56" s="52" t="s">
        <v>243</v>
      </c>
      <c r="M56" s="52" t="s">
        <v>244</v>
      </c>
      <c r="N56" s="59">
        <f>VLOOKUP(B56,[4]符合普通推免条件名单!$B$3:$J$18,9,FALSE)</f>
        <v>425</v>
      </c>
      <c r="O56" s="52"/>
      <c r="P56" s="64"/>
      <c r="Q56" s="62">
        <f>VLOOKUP(B56,[5]综合素质成绩计算过程!$B$87:$F$102,5,FALSE)</f>
        <v>67.9768482490272</v>
      </c>
      <c r="R56" s="63">
        <v>0</v>
      </c>
      <c r="S56" s="62">
        <f>VLOOKUP(B56,'[1]化工23-2班'!$B$87:$G$102,6,FALSE)</f>
        <v>67.9768482490272</v>
      </c>
      <c r="T56" s="36">
        <f>VLOOKUP(B56,[1]保研加分一览表!$B$2:$E$56,4,FALSE)</f>
        <v>54</v>
      </c>
      <c r="U56" s="61">
        <v>122</v>
      </c>
      <c r="V56" s="47" t="s">
        <v>105</v>
      </c>
      <c r="W56" s="52"/>
      <c r="X56" s="52"/>
      <c r="Y56" s="69"/>
    </row>
    <row r="57" s="23" customFormat="1" spans="1:26">
      <c r="A57" s="52">
        <v>55</v>
      </c>
      <c r="B57" s="52">
        <v>2023010477</v>
      </c>
      <c r="C57" s="52" t="s">
        <v>245</v>
      </c>
      <c r="D57" s="52" t="s">
        <v>39</v>
      </c>
      <c r="E57" s="52" t="s">
        <v>28</v>
      </c>
      <c r="F57" s="58" t="s">
        <v>29</v>
      </c>
      <c r="G57" s="58" t="s">
        <v>30</v>
      </c>
      <c r="H57" s="47" t="s">
        <v>31</v>
      </c>
      <c r="I57" s="52" t="s">
        <v>32</v>
      </c>
      <c r="J57" s="47" t="s">
        <v>33</v>
      </c>
      <c r="K57" s="52" t="s">
        <v>32</v>
      </c>
      <c r="L57" s="52" t="s">
        <v>246</v>
      </c>
      <c r="M57" s="52" t="s">
        <v>247</v>
      </c>
      <c r="N57" s="59">
        <f>VLOOKUP(B57,[4]符合普通推免条件名单!$B$3:$J$18,9,FALSE)</f>
        <v>468</v>
      </c>
      <c r="O57" s="52"/>
      <c r="P57" s="64"/>
      <c r="Q57" s="62">
        <f>VLOOKUP(B57,[5]综合素质成绩计算过程!$B$87:$F$102,5,FALSE)</f>
        <v>67.8743190661478</v>
      </c>
      <c r="R57" s="63">
        <v>0</v>
      </c>
      <c r="S57" s="62">
        <f>VLOOKUP(B57,'[1]化工23-2班'!$B$87:$G$102,6,FALSE)</f>
        <v>67.8743190661478</v>
      </c>
      <c r="T57" s="36">
        <f>VLOOKUP(B57,[1]保研加分一览表!$B$2:$E$56,4,FALSE)</f>
        <v>55</v>
      </c>
      <c r="U57" s="61">
        <v>122</v>
      </c>
      <c r="V57" s="47" t="s">
        <v>105</v>
      </c>
      <c r="W57" s="52"/>
      <c r="X57" s="52"/>
      <c r="Y57" s="69"/>
    </row>
    <row r="58" s="42" customFormat="1" spans="1:26">
      <c r="A58" s="70"/>
      <c r="B58" s="41"/>
      <c r="C58" s="41"/>
      <c r="D58" s="41"/>
      <c r="E58" s="41"/>
      <c r="F58" s="41"/>
      <c r="G58" s="41"/>
      <c r="H58" s="71"/>
      <c r="I58" s="41"/>
      <c r="J58" s="41"/>
      <c r="K58" s="41"/>
      <c r="L58" s="41"/>
      <c r="M58" s="41"/>
      <c r="N58" s="41"/>
      <c r="O58" s="41"/>
      <c r="P58" s="41"/>
      <c r="Q58" s="45"/>
      <c r="R58" s="45"/>
      <c r="S58" s="45"/>
      <c r="T58" s="41"/>
      <c r="U58" s="41"/>
      <c r="V58" s="41"/>
      <c r="W58" s="41"/>
      <c r="X58" s="46"/>
      <c r="Y58" s="41"/>
      <c r="Z58" s="41"/>
    </row>
    <row r="59" s="42" customFormat="1" spans="1:26">
      <c r="A59" s="70"/>
      <c r="B59" s="41"/>
      <c r="C59" s="41"/>
      <c r="D59" s="41"/>
      <c r="E59" s="41"/>
      <c r="F59" s="41"/>
      <c r="G59" s="41"/>
      <c r="H59" s="71"/>
      <c r="I59" s="41"/>
      <c r="J59" s="41"/>
      <c r="K59" s="41"/>
      <c r="L59" s="41"/>
      <c r="M59" s="41"/>
      <c r="N59" s="41"/>
      <c r="O59" s="41"/>
      <c r="P59" s="41"/>
      <c r="Q59" s="45"/>
      <c r="R59" s="45"/>
      <c r="S59" s="45"/>
      <c r="T59" s="41"/>
      <c r="U59" s="41"/>
      <c r="V59" s="41"/>
      <c r="W59" s="41"/>
      <c r="X59" s="46"/>
      <c r="Y59" s="41"/>
      <c r="Z59" s="41"/>
    </row>
    <row r="60" s="42" customFormat="1" spans="1:26">
      <c r="A60" s="70"/>
      <c r="B60" s="41"/>
      <c r="C60" s="41"/>
      <c r="D60" s="41"/>
      <c r="E60" s="41"/>
      <c r="F60" s="41"/>
      <c r="G60" s="41"/>
      <c r="H60" s="71"/>
      <c r="I60" s="41"/>
      <c r="J60" s="41"/>
      <c r="K60" s="41"/>
      <c r="L60" s="41"/>
      <c r="M60" s="41"/>
      <c r="N60" s="41"/>
      <c r="O60" s="41"/>
      <c r="P60" s="41"/>
      <c r="Q60" s="45"/>
      <c r="R60" s="45"/>
      <c r="S60" s="45"/>
      <c r="T60" s="41"/>
      <c r="U60" s="41"/>
      <c r="V60" s="41"/>
      <c r="W60" s="41"/>
      <c r="X60" s="46"/>
      <c r="Y60" s="41"/>
      <c r="Z60" s="41"/>
    </row>
    <row r="61" s="42" customFormat="1" spans="1:26">
      <c r="A61" s="70"/>
      <c r="B61" s="41"/>
      <c r="C61" s="41"/>
      <c r="D61" s="41"/>
      <c r="E61" s="41"/>
      <c r="F61" s="41"/>
      <c r="G61" s="41"/>
      <c r="H61" s="71"/>
      <c r="I61" s="41"/>
      <c r="J61" s="41"/>
      <c r="K61" s="41"/>
      <c r="L61" s="41"/>
      <c r="M61" s="41"/>
      <c r="N61" s="41"/>
      <c r="O61" s="41"/>
      <c r="P61" s="41"/>
      <c r="Q61" s="45"/>
      <c r="R61" s="45"/>
      <c r="S61" s="45"/>
      <c r="T61" s="41"/>
      <c r="U61" s="41"/>
      <c r="V61" s="41"/>
      <c r="W61" s="41"/>
      <c r="X61" s="46"/>
      <c r="Y61" s="41"/>
      <c r="Z61" s="41"/>
    </row>
    <row r="62" s="42" customFormat="1" spans="1:26">
      <c r="A62" s="70"/>
      <c r="B62" s="41"/>
      <c r="C62" s="41"/>
      <c r="D62" s="41"/>
      <c r="E62" s="41"/>
      <c r="F62" s="41"/>
      <c r="G62" s="41"/>
      <c r="H62" s="71"/>
      <c r="I62" s="41"/>
      <c r="J62" s="41"/>
      <c r="K62" s="41"/>
      <c r="L62" s="41"/>
      <c r="M62" s="41"/>
      <c r="N62" s="41"/>
      <c r="O62" s="41"/>
      <c r="P62" s="41"/>
      <c r="Q62" s="45"/>
      <c r="R62" s="45"/>
      <c r="S62" s="45"/>
      <c r="T62" s="41"/>
      <c r="U62" s="41"/>
      <c r="V62" s="41"/>
      <c r="W62" s="41"/>
      <c r="X62" s="46"/>
      <c r="Y62" s="41"/>
      <c r="Z62" s="41"/>
    </row>
    <row r="63" s="42" customFormat="1" spans="1:26">
      <c r="A63" s="70"/>
      <c r="B63" s="41"/>
      <c r="C63" s="41"/>
      <c r="D63" s="41"/>
      <c r="E63" s="41"/>
      <c r="F63" s="41"/>
      <c r="G63" s="41"/>
      <c r="H63" s="71"/>
      <c r="I63" s="41"/>
      <c r="J63" s="41"/>
      <c r="K63" s="41"/>
      <c r="L63" s="41"/>
      <c r="M63" s="41"/>
      <c r="N63" s="41"/>
      <c r="O63" s="41"/>
      <c r="P63" s="41"/>
      <c r="Q63" s="45"/>
      <c r="R63" s="45"/>
      <c r="S63" s="45"/>
      <c r="T63" s="41"/>
      <c r="U63" s="41"/>
      <c r="V63" s="41"/>
      <c r="W63" s="41"/>
      <c r="X63" s="46"/>
      <c r="Y63" s="41"/>
      <c r="Z63" s="41"/>
    </row>
    <row r="64" s="42" customFormat="1" spans="1:26">
      <c r="A64" s="70"/>
      <c r="B64" s="41"/>
      <c r="C64" s="41"/>
      <c r="D64" s="41"/>
      <c r="E64" s="41"/>
      <c r="F64" s="41"/>
      <c r="G64" s="41"/>
      <c r="H64" s="71"/>
      <c r="I64" s="41"/>
      <c r="J64" s="41"/>
      <c r="K64" s="41"/>
      <c r="L64" s="41"/>
      <c r="M64" s="41"/>
      <c r="N64" s="41"/>
      <c r="O64" s="41"/>
      <c r="P64" s="41"/>
      <c r="Q64" s="45"/>
      <c r="R64" s="45"/>
      <c r="S64" s="45"/>
      <c r="T64" s="41"/>
      <c r="U64" s="41"/>
      <c r="V64" s="41"/>
      <c r="W64" s="41"/>
      <c r="X64" s="46"/>
      <c r="Y64" s="41"/>
      <c r="Z64" s="41"/>
    </row>
    <row r="65" s="42" customFormat="1" spans="1:26">
      <c r="A65" s="70"/>
      <c r="B65" s="41"/>
      <c r="C65" s="41"/>
      <c r="D65" s="41"/>
      <c r="E65" s="41"/>
      <c r="F65" s="41"/>
      <c r="G65" s="41"/>
      <c r="H65" s="71"/>
      <c r="I65" s="41"/>
      <c r="J65" s="41"/>
      <c r="K65" s="41"/>
      <c r="L65" s="41"/>
      <c r="M65" s="41"/>
      <c r="N65" s="41"/>
      <c r="O65" s="41"/>
      <c r="P65" s="41"/>
      <c r="Q65" s="45"/>
      <c r="R65" s="45"/>
      <c r="S65" s="45"/>
      <c r="T65" s="41"/>
      <c r="U65" s="41"/>
      <c r="V65" s="41"/>
      <c r="W65" s="41"/>
      <c r="X65" s="46"/>
      <c r="Y65" s="41"/>
      <c r="Z65" s="41"/>
    </row>
    <row r="66" s="42" customFormat="1" spans="1:26">
      <c r="A66" s="70"/>
      <c r="B66" s="41"/>
      <c r="C66" s="41"/>
      <c r="D66" s="41"/>
      <c r="E66" s="41"/>
      <c r="F66" s="41"/>
      <c r="G66" s="41"/>
      <c r="H66" s="71"/>
      <c r="I66" s="41"/>
      <c r="J66" s="41"/>
      <c r="K66" s="41"/>
      <c r="L66" s="41"/>
      <c r="M66" s="41"/>
      <c r="N66" s="41"/>
      <c r="O66" s="41"/>
      <c r="P66" s="41"/>
      <c r="Q66" s="45"/>
      <c r="R66" s="45"/>
      <c r="S66" s="45"/>
      <c r="T66" s="41"/>
      <c r="U66" s="41"/>
      <c r="V66" s="41"/>
      <c r="W66" s="41"/>
      <c r="X66" s="46"/>
      <c r="Y66" s="41"/>
      <c r="Z66" s="41"/>
    </row>
    <row r="67" s="42" customFormat="1" spans="1:26">
      <c r="A67" s="70" t="s">
        <v>248</v>
      </c>
      <c r="B67" s="41" t="s">
        <v>249</v>
      </c>
      <c r="C67" s="41"/>
      <c r="D67" s="41"/>
      <c r="E67" s="41"/>
      <c r="F67" s="41"/>
      <c r="G67" s="41"/>
      <c r="H67" s="71"/>
      <c r="I67" s="41"/>
      <c r="J67" s="41"/>
      <c r="K67" s="41"/>
      <c r="L67" s="41"/>
      <c r="M67" s="41"/>
      <c r="N67" s="41"/>
      <c r="O67" s="41"/>
      <c r="P67" s="41"/>
      <c r="Q67" s="45"/>
      <c r="R67" s="45"/>
      <c r="S67" s="45"/>
      <c r="T67" s="41"/>
      <c r="U67" s="41"/>
      <c r="V67" s="41"/>
      <c r="W67" s="41"/>
      <c r="X67" s="46"/>
      <c r="Y67" s="41"/>
      <c r="Z67" s="41"/>
    </row>
    <row r="68" s="42" customFormat="1" spans="1:26">
      <c r="A68" s="41"/>
      <c r="B68" s="41" t="s">
        <v>250</v>
      </c>
      <c r="D68" s="41"/>
      <c r="E68" s="41"/>
      <c r="F68" s="41"/>
      <c r="G68" s="41"/>
      <c r="H68" s="71"/>
      <c r="I68" s="41"/>
      <c r="J68" s="41"/>
      <c r="K68" s="41"/>
      <c r="L68" s="41"/>
      <c r="M68" s="41"/>
      <c r="N68" s="41"/>
      <c r="O68" s="41"/>
      <c r="P68" s="41"/>
      <c r="Q68" s="45"/>
      <c r="R68" s="45"/>
      <c r="S68" s="45"/>
      <c r="T68" s="41"/>
      <c r="U68" s="41"/>
      <c r="V68" s="41"/>
      <c r="W68" s="41"/>
      <c r="X68" s="46"/>
      <c r="Y68" s="41"/>
      <c r="Z68" s="41"/>
    </row>
    <row r="69" s="42" customFormat="1" spans="1:26">
      <c r="A69" s="41"/>
      <c r="B69" s="41" t="s">
        <v>251</v>
      </c>
      <c r="D69" s="41"/>
      <c r="E69" s="41"/>
      <c r="F69" s="41"/>
      <c r="G69" s="41"/>
      <c r="H69" s="71"/>
      <c r="I69" s="41"/>
      <c r="J69" s="41"/>
      <c r="K69" s="41"/>
      <c r="L69" s="41"/>
      <c r="M69" s="41"/>
      <c r="N69" s="41"/>
      <c r="O69" s="41"/>
      <c r="P69" s="41"/>
      <c r="Q69" s="45"/>
      <c r="R69" s="45"/>
      <c r="S69" s="45"/>
      <c r="T69" s="41"/>
      <c r="U69" s="41"/>
      <c r="V69" s="41"/>
      <c r="W69" s="41"/>
      <c r="X69" s="46"/>
      <c r="Y69" s="41"/>
      <c r="Z69" s="41"/>
    </row>
  </sheetData>
  <mergeCells count="23">
    <mergeCell ref="N1:P1"/>
    <mergeCell ref="A1:A2"/>
    <mergeCell ref="B1:B2"/>
    <mergeCell ref="C1:C2"/>
    <mergeCell ref="D1:D2"/>
    <mergeCell ref="E1:E2"/>
    <mergeCell ref="F1:F2"/>
    <mergeCell ref="G1:G2"/>
    <mergeCell ref="H1:H2"/>
    <mergeCell ref="I1:I2"/>
    <mergeCell ref="J1:J2"/>
    <mergeCell ref="K1:K2"/>
    <mergeCell ref="L1:L2"/>
    <mergeCell ref="M1:M2"/>
    <mergeCell ref="Q1:Q2"/>
    <mergeCell ref="R1:R2"/>
    <mergeCell ref="S1:S2"/>
    <mergeCell ref="T1:T2"/>
    <mergeCell ref="U1:U2"/>
    <mergeCell ref="V1:V2"/>
    <mergeCell ref="W1:W2"/>
    <mergeCell ref="X1:X2"/>
    <mergeCell ref="Y1:Y2"/>
  </mergeCells>
  <dataValidations count="1">
    <dataValidation type="list" allowBlank="1" showInputMessage="1" showErrorMessage="1" sqref="E42:E57">
      <formula1>"中共党员,预备党员,共青团员,群众"</formula1>
    </dataValidation>
  </dataValidations>
  <pageMargins left="0.74990626395218" right="0.74990626395218" top="0.999874956025852" bottom="0.999874956025852" header="0.499937478012926" footer="0.499937478012926"/>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dimension ref="A1:Z38"/>
  <sheetViews>
    <sheetView zoomScale="55" zoomScaleNormal="55" topLeftCell="A17" workbookViewId="0">
      <pane xSplit="3" topLeftCell="D1" activePane="topRight" state="frozen"/>
      <selection/>
      <selection pane="topRight" activeCell="A11" sqref="$A11:$XFD11"/>
    </sheetView>
  </sheetViews>
  <sheetFormatPr defaultColWidth="9" defaultRowHeight="14"/>
  <cols>
    <col min="1" max="1" width="10.7" style="24" customWidth="1"/>
    <col min="2" max="2" width="12.9" style="24" customWidth="1"/>
    <col min="3" max="3" width="9.9" style="24" customWidth="1"/>
    <col min="4" max="4" width="4.9" style="24" customWidth="1"/>
    <col min="5" max="5" width="8.9" style="24" customWidth="1"/>
    <col min="6" max="6" width="18.9" style="24" customWidth="1"/>
    <col min="7" max="7" width="15.1" style="24" customWidth="1"/>
    <col min="8" max="8" width="9.5" style="25" customWidth="1"/>
    <col min="9" max="9" width="7.5" style="24" customWidth="1"/>
    <col min="10" max="10" width="11.6" style="24" customWidth="1"/>
    <col min="11" max="11" width="10.6" style="24" customWidth="1"/>
    <col min="12" max="12" width="25.5" style="26" customWidth="1"/>
    <col min="13" max="13" width="28.2" style="24" customWidth="1"/>
    <col min="14" max="15" width="16.1" style="24" customWidth="1"/>
    <col min="16" max="16" width="12.7" style="24" customWidth="1"/>
    <col min="17" max="17" width="13.9" style="27" customWidth="1"/>
    <col min="18" max="18" width="11.9" style="27" customWidth="1"/>
    <col min="19" max="19" width="9" style="27"/>
    <col min="20" max="20" width="9" style="24"/>
    <col min="21" max="21" width="9.1" style="24" customWidth="1"/>
    <col min="22" max="23" width="9" style="24"/>
    <col min="24" max="24" width="50.6" style="24" customWidth="1"/>
    <col min="25" max="25" width="8.4" style="24" customWidth="1"/>
    <col min="26" max="16384" width="9" style="24"/>
  </cols>
  <sheetData>
    <row r="1" ht="33.75" customHeight="1" spans="1:26">
      <c r="A1" s="28" t="s">
        <v>0</v>
      </c>
      <c r="B1" s="10" t="s">
        <v>1</v>
      </c>
      <c r="C1" s="10" t="s">
        <v>2</v>
      </c>
      <c r="D1" s="10" t="s">
        <v>3</v>
      </c>
      <c r="E1" s="10" t="s">
        <v>4</v>
      </c>
      <c r="F1" s="29" t="s">
        <v>5</v>
      </c>
      <c r="G1" s="10" t="s">
        <v>6</v>
      </c>
      <c r="H1" s="10" t="s">
        <v>7</v>
      </c>
      <c r="I1" s="10" t="s">
        <v>8</v>
      </c>
      <c r="J1" s="10" t="s">
        <v>9</v>
      </c>
      <c r="K1" s="10" t="s">
        <v>10</v>
      </c>
      <c r="L1" s="10" t="s">
        <v>11</v>
      </c>
      <c r="M1" s="10" t="s">
        <v>12</v>
      </c>
      <c r="N1" s="10" t="s">
        <v>13</v>
      </c>
      <c r="O1" s="10"/>
      <c r="P1" s="10"/>
      <c r="Q1" s="30" t="s">
        <v>252</v>
      </c>
      <c r="R1" s="30" t="s">
        <v>253</v>
      </c>
      <c r="S1" s="30" t="s">
        <v>16</v>
      </c>
      <c r="T1" s="28" t="s">
        <v>17</v>
      </c>
      <c r="U1" s="28" t="s">
        <v>18</v>
      </c>
      <c r="V1" s="10" t="s">
        <v>254</v>
      </c>
      <c r="W1" s="10" t="s">
        <v>20</v>
      </c>
      <c r="X1" s="10" t="s">
        <v>21</v>
      </c>
      <c r="Y1" s="10" t="s">
        <v>22</v>
      </c>
    </row>
    <row r="2" s="23" customFormat="1" ht="39" spans="1:26">
      <c r="A2" s="28"/>
      <c r="B2" s="10"/>
      <c r="C2" s="10"/>
      <c r="D2" s="10"/>
      <c r="E2" s="10"/>
      <c r="F2" s="29"/>
      <c r="G2" s="10"/>
      <c r="H2" s="10"/>
      <c r="I2" s="10"/>
      <c r="J2" s="10"/>
      <c r="K2" s="10"/>
      <c r="L2" s="13"/>
      <c r="M2" s="10"/>
      <c r="N2" s="28" t="s">
        <v>23</v>
      </c>
      <c r="O2" s="10" t="s">
        <v>24</v>
      </c>
      <c r="P2" s="10" t="s">
        <v>25</v>
      </c>
      <c r="Q2" s="30"/>
      <c r="R2" s="30"/>
      <c r="S2" s="30"/>
      <c r="T2" s="28"/>
      <c r="U2" s="28"/>
      <c r="V2" s="10"/>
      <c r="W2" s="10"/>
      <c r="X2" s="10"/>
      <c r="Y2" s="10"/>
    </row>
    <row r="3" s="23" customFormat="1" ht="13" spans="1:26">
      <c r="A3" s="31" t="s">
        <v>255</v>
      </c>
      <c r="B3" s="32" t="s">
        <v>256</v>
      </c>
      <c r="C3" s="32" t="s">
        <v>257</v>
      </c>
      <c r="D3" s="32" t="s">
        <v>27</v>
      </c>
      <c r="E3" s="32" t="s">
        <v>28</v>
      </c>
      <c r="F3" s="33" t="s">
        <v>258</v>
      </c>
      <c r="G3" s="32" t="s">
        <v>259</v>
      </c>
      <c r="H3" s="32" t="s">
        <v>260</v>
      </c>
      <c r="I3" s="32" t="s">
        <v>32</v>
      </c>
      <c r="J3" s="32" t="s">
        <v>33</v>
      </c>
      <c r="K3" s="32" t="s">
        <v>32</v>
      </c>
      <c r="L3" s="34" t="s">
        <v>261</v>
      </c>
      <c r="M3" s="32" t="s">
        <v>262</v>
      </c>
      <c r="N3" s="31">
        <v>510</v>
      </c>
      <c r="O3" s="32"/>
      <c r="P3" s="32"/>
      <c r="Q3" s="35">
        <v>75</v>
      </c>
      <c r="R3" s="35">
        <v>2</v>
      </c>
      <c r="S3" s="35">
        <v>77</v>
      </c>
      <c r="T3" s="31">
        <v>5</v>
      </c>
      <c r="U3" s="31">
        <v>124</v>
      </c>
      <c r="V3" s="32" t="s">
        <v>36</v>
      </c>
      <c r="W3" s="32"/>
      <c r="X3" s="32" t="s">
        <v>263</v>
      </c>
      <c r="Y3" s="36"/>
    </row>
    <row r="4" s="23" customFormat="1" ht="198.5" customHeight="1" spans="1:26">
      <c r="A4" s="20">
        <v>1</v>
      </c>
      <c r="B4" s="20">
        <v>2023010467</v>
      </c>
      <c r="C4" s="20" t="s">
        <v>264</v>
      </c>
      <c r="D4" s="20" t="s">
        <v>27</v>
      </c>
      <c r="E4" s="20" t="s">
        <v>28</v>
      </c>
      <c r="F4" s="20" t="s">
        <v>29</v>
      </c>
      <c r="G4" s="20" t="s">
        <v>265</v>
      </c>
      <c r="H4" s="20" t="s">
        <v>266</v>
      </c>
      <c r="I4" s="20" t="s">
        <v>32</v>
      </c>
      <c r="J4" s="20" t="s">
        <v>33</v>
      </c>
      <c r="K4" s="20" t="s">
        <v>32</v>
      </c>
      <c r="L4" s="20" t="s">
        <v>267</v>
      </c>
      <c r="M4" s="20" t="s">
        <v>268</v>
      </c>
      <c r="N4" s="20">
        <v>551</v>
      </c>
      <c r="O4" s="20"/>
      <c r="P4" s="20"/>
      <c r="Q4" s="21">
        <v>74.8</v>
      </c>
      <c r="R4" s="21">
        <v>6.138095238</v>
      </c>
      <c r="S4" s="21">
        <f t="shared" ref="S4:S26" si="0">Q4+R4</f>
        <v>80.938095238</v>
      </c>
      <c r="T4" s="20">
        <v>1</v>
      </c>
      <c r="U4" s="20">
        <v>56</v>
      </c>
      <c r="V4" s="20" t="s">
        <v>36</v>
      </c>
      <c r="W4" s="20"/>
      <c r="X4" s="20" t="s">
        <v>269</v>
      </c>
      <c r="Y4" s="20"/>
      <c r="Z4" s="24"/>
    </row>
    <row r="5" ht="294" spans="1:26">
      <c r="A5" s="20">
        <v>2</v>
      </c>
      <c r="B5" s="20">
        <v>2023010554</v>
      </c>
      <c r="C5" s="20" t="s">
        <v>270</v>
      </c>
      <c r="D5" s="20" t="s">
        <v>39</v>
      </c>
      <c r="E5" s="20" t="s">
        <v>28</v>
      </c>
      <c r="F5" s="20" t="s">
        <v>29</v>
      </c>
      <c r="G5" s="20" t="s">
        <v>265</v>
      </c>
      <c r="H5" s="20" t="s">
        <v>266</v>
      </c>
      <c r="I5" s="20" t="s">
        <v>32</v>
      </c>
      <c r="J5" s="20" t="s">
        <v>33</v>
      </c>
      <c r="K5" s="20" t="s">
        <v>32</v>
      </c>
      <c r="L5" s="20" t="s">
        <v>271</v>
      </c>
      <c r="M5" s="20" t="s">
        <v>272</v>
      </c>
      <c r="N5" s="20">
        <v>512</v>
      </c>
      <c r="O5" s="20"/>
      <c r="P5" s="20"/>
      <c r="Q5" s="21">
        <v>72.5444881889764</v>
      </c>
      <c r="R5" s="21">
        <v>7.8</v>
      </c>
      <c r="S5" s="21">
        <f t="shared" si="0"/>
        <v>80.3444881889764</v>
      </c>
      <c r="T5" s="20">
        <v>2</v>
      </c>
      <c r="U5" s="20">
        <v>56</v>
      </c>
      <c r="V5" s="20" t="s">
        <v>36</v>
      </c>
      <c r="W5" s="20"/>
      <c r="X5" s="20" t="s">
        <v>273</v>
      </c>
      <c r="Y5" s="22"/>
    </row>
    <row r="6" ht="121.5" customHeight="1" spans="1:26">
      <c r="A6" s="20">
        <v>3</v>
      </c>
      <c r="B6" s="20">
        <v>2023010470</v>
      </c>
      <c r="C6" s="20" t="s">
        <v>274</v>
      </c>
      <c r="D6" s="20" t="s">
        <v>27</v>
      </c>
      <c r="E6" s="20" t="s">
        <v>28</v>
      </c>
      <c r="F6" s="20" t="s">
        <v>29</v>
      </c>
      <c r="G6" s="20" t="s">
        <v>265</v>
      </c>
      <c r="H6" s="20" t="s">
        <v>266</v>
      </c>
      <c r="I6" s="20" t="s">
        <v>32</v>
      </c>
      <c r="J6" s="20" t="s">
        <v>33</v>
      </c>
      <c r="K6" s="20" t="s">
        <v>32</v>
      </c>
      <c r="L6" s="20" t="s">
        <v>275</v>
      </c>
      <c r="M6" s="20" t="s">
        <v>276</v>
      </c>
      <c r="N6" s="20">
        <v>528</v>
      </c>
      <c r="O6" s="20"/>
      <c r="P6" s="20"/>
      <c r="Q6" s="21">
        <v>74.83</v>
      </c>
      <c r="R6" s="21">
        <v>2.738095238</v>
      </c>
      <c r="S6" s="21">
        <f t="shared" si="0"/>
        <v>77.568095238</v>
      </c>
      <c r="T6" s="20">
        <v>3</v>
      </c>
      <c r="U6" s="20">
        <v>56</v>
      </c>
      <c r="V6" s="20" t="s">
        <v>36</v>
      </c>
      <c r="W6" s="20"/>
      <c r="X6" s="20" t="s">
        <v>277</v>
      </c>
      <c r="Y6" s="37"/>
    </row>
    <row r="7" ht="154" spans="1:26">
      <c r="A7" s="20">
        <v>4</v>
      </c>
      <c r="B7" s="20">
        <v>2023010438</v>
      </c>
      <c r="C7" s="20" t="s">
        <v>278</v>
      </c>
      <c r="D7" s="20" t="s">
        <v>27</v>
      </c>
      <c r="E7" s="20" t="s">
        <v>44</v>
      </c>
      <c r="F7" s="20" t="s">
        <v>29</v>
      </c>
      <c r="G7" s="20" t="s">
        <v>265</v>
      </c>
      <c r="H7" s="20" t="s">
        <v>266</v>
      </c>
      <c r="I7" s="20" t="s">
        <v>32</v>
      </c>
      <c r="J7" s="20" t="s">
        <v>33</v>
      </c>
      <c r="K7" s="20" t="s">
        <v>32</v>
      </c>
      <c r="L7" s="20" t="s">
        <v>279</v>
      </c>
      <c r="M7" s="20" t="s">
        <v>280</v>
      </c>
      <c r="N7" s="20">
        <v>534</v>
      </c>
      <c r="O7" s="20"/>
      <c r="P7" s="20"/>
      <c r="Q7" s="21">
        <v>72.6582677165354</v>
      </c>
      <c r="R7" s="21">
        <v>4.69</v>
      </c>
      <c r="S7" s="21">
        <f t="shared" si="0"/>
        <v>77.3482677165354</v>
      </c>
      <c r="T7" s="20">
        <v>4</v>
      </c>
      <c r="U7" s="20">
        <v>56</v>
      </c>
      <c r="V7" s="20" t="s">
        <v>36</v>
      </c>
      <c r="W7" s="20"/>
      <c r="X7" s="20" t="s">
        <v>281</v>
      </c>
      <c r="Y7" s="22"/>
    </row>
    <row r="8" ht="28" spans="1:26">
      <c r="A8" s="20">
        <v>5</v>
      </c>
      <c r="B8" s="20">
        <v>2023010536</v>
      </c>
      <c r="C8" s="20" t="s">
        <v>282</v>
      </c>
      <c r="D8" s="20" t="s">
        <v>27</v>
      </c>
      <c r="E8" s="20" t="s">
        <v>28</v>
      </c>
      <c r="F8" s="20" t="s">
        <v>29</v>
      </c>
      <c r="G8" s="20" t="s">
        <v>265</v>
      </c>
      <c r="H8" s="20" t="s">
        <v>266</v>
      </c>
      <c r="I8" s="20" t="s">
        <v>32</v>
      </c>
      <c r="J8" s="20" t="s">
        <v>33</v>
      </c>
      <c r="K8" s="20" t="s">
        <v>32</v>
      </c>
      <c r="L8" s="20" t="s">
        <v>283</v>
      </c>
      <c r="M8" s="20" t="s">
        <v>284</v>
      </c>
      <c r="N8" s="20">
        <v>568</v>
      </c>
      <c r="O8" s="20"/>
      <c r="P8" s="20"/>
      <c r="Q8" s="21">
        <v>73.9265748031496</v>
      </c>
      <c r="R8" s="21">
        <v>2.5</v>
      </c>
      <c r="S8" s="21">
        <f t="shared" si="0"/>
        <v>76.4265748031496</v>
      </c>
      <c r="T8" s="20">
        <v>5</v>
      </c>
      <c r="U8" s="20">
        <v>56</v>
      </c>
      <c r="V8" s="20" t="s">
        <v>36</v>
      </c>
      <c r="W8" s="20"/>
      <c r="X8" s="20" t="s">
        <v>285</v>
      </c>
      <c r="Y8" s="22"/>
    </row>
    <row r="9" ht="42" spans="1:26">
      <c r="A9" s="20">
        <v>6</v>
      </c>
      <c r="B9" s="20">
        <v>2023010383</v>
      </c>
      <c r="C9" s="20" t="s">
        <v>286</v>
      </c>
      <c r="D9" s="20" t="s">
        <v>27</v>
      </c>
      <c r="E9" s="20" t="s">
        <v>90</v>
      </c>
      <c r="F9" s="20" t="s">
        <v>29</v>
      </c>
      <c r="G9" s="20" t="s">
        <v>265</v>
      </c>
      <c r="H9" s="20" t="s">
        <v>266</v>
      </c>
      <c r="I9" s="20" t="s">
        <v>32</v>
      </c>
      <c r="J9" s="20" t="s">
        <v>33</v>
      </c>
      <c r="K9" s="20" t="s">
        <v>32</v>
      </c>
      <c r="L9" s="20" t="s">
        <v>287</v>
      </c>
      <c r="M9" s="20" t="s">
        <v>288</v>
      </c>
      <c r="N9" s="20">
        <v>515</v>
      </c>
      <c r="O9" s="20"/>
      <c r="P9" s="20"/>
      <c r="Q9" s="21">
        <v>71.7948818897638</v>
      </c>
      <c r="R9" s="21">
        <v>2.24</v>
      </c>
      <c r="S9" s="21">
        <f t="shared" si="0"/>
        <v>74.0348818897638</v>
      </c>
      <c r="T9" s="20">
        <v>6</v>
      </c>
      <c r="U9" s="20">
        <v>56</v>
      </c>
      <c r="V9" s="20" t="s">
        <v>36</v>
      </c>
      <c r="W9" s="20"/>
      <c r="X9" s="20" t="s">
        <v>289</v>
      </c>
      <c r="Y9" s="22"/>
    </row>
    <row r="10" ht="70" customHeight="1" spans="1:26">
      <c r="A10" s="20">
        <v>7</v>
      </c>
      <c r="B10" s="20">
        <v>2023010465</v>
      </c>
      <c r="C10" s="20" t="s">
        <v>290</v>
      </c>
      <c r="D10" s="20" t="s">
        <v>27</v>
      </c>
      <c r="E10" s="20" t="s">
        <v>28</v>
      </c>
      <c r="F10" s="20" t="s">
        <v>29</v>
      </c>
      <c r="G10" s="20" t="s">
        <v>265</v>
      </c>
      <c r="H10" s="20" t="s">
        <v>266</v>
      </c>
      <c r="I10" s="20" t="s">
        <v>32</v>
      </c>
      <c r="J10" s="20" t="s">
        <v>33</v>
      </c>
      <c r="K10" s="20" t="s">
        <v>32</v>
      </c>
      <c r="L10" s="20" t="s">
        <v>291</v>
      </c>
      <c r="M10" s="20" t="s">
        <v>292</v>
      </c>
      <c r="N10" s="20">
        <v>505</v>
      </c>
      <c r="O10" s="20"/>
      <c r="P10" s="20"/>
      <c r="Q10" s="21">
        <v>72.3</v>
      </c>
      <c r="R10" s="21">
        <v>1.65</v>
      </c>
      <c r="S10" s="21">
        <f t="shared" si="0"/>
        <v>73.95</v>
      </c>
      <c r="T10" s="20">
        <v>7</v>
      </c>
      <c r="U10" s="20">
        <v>56</v>
      </c>
      <c r="V10" s="20" t="s">
        <v>36</v>
      </c>
      <c r="W10" s="20"/>
      <c r="X10" s="20" t="s">
        <v>293</v>
      </c>
      <c r="Y10" s="37"/>
    </row>
    <row r="11" ht="84" spans="1:26">
      <c r="A11" s="20">
        <v>8</v>
      </c>
      <c r="B11" s="20">
        <v>2023010396</v>
      </c>
      <c r="C11" s="20" t="s">
        <v>294</v>
      </c>
      <c r="D11" s="20" t="s">
        <v>39</v>
      </c>
      <c r="E11" s="20" t="s">
        <v>44</v>
      </c>
      <c r="F11" s="20" t="s">
        <v>29</v>
      </c>
      <c r="G11" s="20" t="s">
        <v>265</v>
      </c>
      <c r="H11" s="20" t="s">
        <v>266</v>
      </c>
      <c r="I11" s="20" t="s">
        <v>32</v>
      </c>
      <c r="J11" s="20" t="s">
        <v>33</v>
      </c>
      <c r="K11" s="20" t="s">
        <v>32</v>
      </c>
      <c r="L11" s="20" t="s">
        <v>295</v>
      </c>
      <c r="M11" s="20" t="s">
        <v>296</v>
      </c>
      <c r="N11" s="20">
        <v>471</v>
      </c>
      <c r="O11" s="20"/>
      <c r="P11" s="20"/>
      <c r="Q11" s="21">
        <v>71.0486220472441</v>
      </c>
      <c r="R11" s="21">
        <v>2.69</v>
      </c>
      <c r="S11" s="21">
        <f t="shared" si="0"/>
        <v>73.7386220472441</v>
      </c>
      <c r="T11" s="20">
        <v>8</v>
      </c>
      <c r="U11" s="20">
        <v>56</v>
      </c>
      <c r="V11" s="20" t="s">
        <v>36</v>
      </c>
      <c r="W11" s="20"/>
      <c r="X11" s="20" t="s">
        <v>297</v>
      </c>
      <c r="Y11" s="22"/>
    </row>
    <row r="12" ht="111.75" customHeight="1" spans="1:26">
      <c r="A12" s="20">
        <v>9</v>
      </c>
      <c r="B12" s="20">
        <v>2023010531</v>
      </c>
      <c r="C12" s="20" t="s">
        <v>298</v>
      </c>
      <c r="D12" s="20" t="s">
        <v>27</v>
      </c>
      <c r="E12" s="20" t="s">
        <v>28</v>
      </c>
      <c r="F12" s="20" t="s">
        <v>29</v>
      </c>
      <c r="G12" s="20" t="s">
        <v>265</v>
      </c>
      <c r="H12" s="20" t="s">
        <v>266</v>
      </c>
      <c r="I12" s="20" t="s">
        <v>32</v>
      </c>
      <c r="J12" s="20" t="s">
        <v>33</v>
      </c>
      <c r="K12" s="20" t="s">
        <v>32</v>
      </c>
      <c r="L12" s="20" t="s">
        <v>299</v>
      </c>
      <c r="M12" s="20" t="s">
        <v>300</v>
      </c>
      <c r="N12" s="20">
        <v>437</v>
      </c>
      <c r="O12" s="20"/>
      <c r="P12" s="20"/>
      <c r="Q12" s="21">
        <v>71.3431102362205</v>
      </c>
      <c r="R12" s="21">
        <v>2.39</v>
      </c>
      <c r="S12" s="21">
        <f t="shared" si="0"/>
        <v>73.7331102362205</v>
      </c>
      <c r="T12" s="20">
        <v>9</v>
      </c>
      <c r="U12" s="20">
        <v>56</v>
      </c>
      <c r="V12" s="20" t="s">
        <v>301</v>
      </c>
      <c r="X12" s="20" t="s">
        <v>302</v>
      </c>
      <c r="Y12" s="20" t="s">
        <v>303</v>
      </c>
    </row>
    <row r="13" ht="111.75" customHeight="1" spans="1:26">
      <c r="A13" s="20">
        <v>10</v>
      </c>
      <c r="B13" s="20">
        <v>2023010534</v>
      </c>
      <c r="C13" s="20" t="s">
        <v>304</v>
      </c>
      <c r="D13" s="20" t="s">
        <v>27</v>
      </c>
      <c r="E13" s="20" t="s">
        <v>28</v>
      </c>
      <c r="F13" s="20" t="s">
        <v>29</v>
      </c>
      <c r="G13" s="20" t="s">
        <v>265</v>
      </c>
      <c r="H13" s="20" t="s">
        <v>266</v>
      </c>
      <c r="I13" s="20" t="s">
        <v>32</v>
      </c>
      <c r="J13" s="20" t="s">
        <v>33</v>
      </c>
      <c r="K13" s="20" t="s">
        <v>32</v>
      </c>
      <c r="L13" s="20" t="s">
        <v>305</v>
      </c>
      <c r="M13" s="20" t="s">
        <v>306</v>
      </c>
      <c r="N13" s="20">
        <v>517</v>
      </c>
      <c r="O13" s="20"/>
      <c r="P13" s="20"/>
      <c r="Q13" s="21">
        <v>72.055905511811</v>
      </c>
      <c r="R13" s="21">
        <v>1.36428571428571</v>
      </c>
      <c r="S13" s="21">
        <f t="shared" si="0"/>
        <v>73.4201912260967</v>
      </c>
      <c r="T13" s="20">
        <v>10</v>
      </c>
      <c r="U13" s="20">
        <v>56</v>
      </c>
      <c r="V13" s="20" t="s">
        <v>36</v>
      </c>
      <c r="W13" s="20"/>
      <c r="X13" s="20" t="s">
        <v>307</v>
      </c>
      <c r="Y13" s="22"/>
    </row>
    <row r="14" ht="42" spans="1:26">
      <c r="A14" s="20">
        <v>11</v>
      </c>
      <c r="B14" s="20">
        <v>2023010450</v>
      </c>
      <c r="C14" s="20" t="s">
        <v>308</v>
      </c>
      <c r="D14" s="20" t="s">
        <v>39</v>
      </c>
      <c r="E14" s="20" t="s">
        <v>28</v>
      </c>
      <c r="F14" s="20" t="s">
        <v>29</v>
      </c>
      <c r="G14" s="20" t="s">
        <v>265</v>
      </c>
      <c r="H14" s="20" t="s">
        <v>266</v>
      </c>
      <c r="I14" s="20" t="s">
        <v>32</v>
      </c>
      <c r="J14" s="20" t="s">
        <v>33</v>
      </c>
      <c r="K14" s="20" t="s">
        <v>32</v>
      </c>
      <c r="L14" s="20" t="s">
        <v>309</v>
      </c>
      <c r="M14" s="20" t="s">
        <v>310</v>
      </c>
      <c r="N14" s="20">
        <v>427</v>
      </c>
      <c r="O14" s="20"/>
      <c r="P14" s="20"/>
      <c r="Q14" s="21">
        <v>71.205905511811</v>
      </c>
      <c r="R14" s="21">
        <v>2.15</v>
      </c>
      <c r="S14" s="21">
        <f t="shared" si="0"/>
        <v>73.355905511811</v>
      </c>
      <c r="T14" s="20">
        <v>11</v>
      </c>
      <c r="U14" s="20">
        <v>56</v>
      </c>
      <c r="V14" s="20" t="s">
        <v>36</v>
      </c>
      <c r="W14" s="20"/>
      <c r="X14" s="20" t="s">
        <v>311</v>
      </c>
      <c r="Y14" s="22"/>
    </row>
    <row r="15" ht="74.5" customHeight="1" spans="1:26">
      <c r="A15" s="20">
        <v>12</v>
      </c>
      <c r="B15" s="20">
        <v>2023010514</v>
      </c>
      <c r="C15" s="20" t="s">
        <v>312</v>
      </c>
      <c r="D15" s="20" t="s">
        <v>39</v>
      </c>
      <c r="E15" s="20" t="s">
        <v>28</v>
      </c>
      <c r="F15" s="20" t="s">
        <v>29</v>
      </c>
      <c r="G15" s="20" t="s">
        <v>265</v>
      </c>
      <c r="H15" s="20" t="s">
        <v>266</v>
      </c>
      <c r="I15" s="20" t="s">
        <v>32</v>
      </c>
      <c r="J15" s="20" t="s">
        <v>33</v>
      </c>
      <c r="K15" s="20" t="s">
        <v>32</v>
      </c>
      <c r="L15" s="20" t="s">
        <v>313</v>
      </c>
      <c r="M15" s="20" t="s">
        <v>314</v>
      </c>
      <c r="N15" s="20">
        <v>429</v>
      </c>
      <c r="O15" s="20"/>
      <c r="P15" s="20"/>
      <c r="Q15" s="21">
        <v>70.46</v>
      </c>
      <c r="R15" s="21">
        <v>2.15</v>
      </c>
      <c r="S15" s="21">
        <f t="shared" si="0"/>
        <v>72.61</v>
      </c>
      <c r="T15" s="20">
        <v>12</v>
      </c>
      <c r="U15" s="20">
        <v>56</v>
      </c>
      <c r="V15" s="20" t="s">
        <v>36</v>
      </c>
      <c r="W15" s="20"/>
      <c r="X15" s="20" t="s">
        <v>315</v>
      </c>
      <c r="Y15" s="37"/>
    </row>
    <row r="16" ht="28" spans="1:26">
      <c r="A16" s="20">
        <v>13</v>
      </c>
      <c r="B16" s="20">
        <v>2023010545</v>
      </c>
      <c r="C16" s="20" t="s">
        <v>316</v>
      </c>
      <c r="D16" s="20" t="s">
        <v>39</v>
      </c>
      <c r="E16" s="20" t="s">
        <v>28</v>
      </c>
      <c r="F16" s="20" t="s">
        <v>29</v>
      </c>
      <c r="G16" s="20" t="s">
        <v>265</v>
      </c>
      <c r="H16" s="20" t="s">
        <v>266</v>
      </c>
      <c r="I16" s="20" t="s">
        <v>32</v>
      </c>
      <c r="J16" s="20" t="s">
        <v>33</v>
      </c>
      <c r="K16" s="20" t="s">
        <v>32</v>
      </c>
      <c r="L16" s="20" t="s">
        <v>317</v>
      </c>
      <c r="M16" s="20" t="s">
        <v>318</v>
      </c>
      <c r="N16" s="20">
        <v>455</v>
      </c>
      <c r="O16" s="20"/>
      <c r="P16" s="20"/>
      <c r="Q16" s="21">
        <v>69.9175196850393</v>
      </c>
      <c r="R16" s="21">
        <v>2.6</v>
      </c>
      <c r="S16" s="21">
        <f t="shared" si="0"/>
        <v>72.5175196850393</v>
      </c>
      <c r="T16" s="20">
        <v>13</v>
      </c>
      <c r="U16" s="20">
        <v>56</v>
      </c>
      <c r="V16" s="20" t="s">
        <v>36</v>
      </c>
      <c r="W16" s="20"/>
      <c r="X16" s="20" t="s">
        <v>319</v>
      </c>
      <c r="Y16" s="22"/>
    </row>
    <row r="17" ht="64.5" customHeight="1" spans="1:25">
      <c r="A17" s="20">
        <v>14</v>
      </c>
      <c r="B17" s="20">
        <v>2023010479</v>
      </c>
      <c r="C17" s="20" t="s">
        <v>320</v>
      </c>
      <c r="D17" s="20" t="s">
        <v>39</v>
      </c>
      <c r="E17" s="20" t="s">
        <v>90</v>
      </c>
      <c r="F17" s="20" t="s">
        <v>29</v>
      </c>
      <c r="G17" s="20" t="s">
        <v>265</v>
      </c>
      <c r="H17" s="20" t="s">
        <v>266</v>
      </c>
      <c r="I17" s="20" t="s">
        <v>32</v>
      </c>
      <c r="J17" s="20" t="s">
        <v>33</v>
      </c>
      <c r="K17" s="20" t="s">
        <v>32</v>
      </c>
      <c r="L17" s="20" t="s">
        <v>321</v>
      </c>
      <c r="M17" s="20" t="s">
        <v>322</v>
      </c>
      <c r="N17" s="20">
        <v>504</v>
      </c>
      <c r="O17" s="20"/>
      <c r="P17" s="20"/>
      <c r="Q17" s="21">
        <v>69.69</v>
      </c>
      <c r="R17" s="21">
        <v>2.16667</v>
      </c>
      <c r="S17" s="21">
        <f t="shared" si="0"/>
        <v>71.85667</v>
      </c>
      <c r="T17" s="20">
        <v>14</v>
      </c>
      <c r="U17" s="20">
        <v>56</v>
      </c>
      <c r="V17" s="20" t="s">
        <v>199</v>
      </c>
      <c r="W17" s="20"/>
      <c r="X17" s="20" t="s">
        <v>323</v>
      </c>
      <c r="Y17" s="37"/>
    </row>
    <row r="18" ht="42" spans="1:25">
      <c r="A18" s="20">
        <v>15</v>
      </c>
      <c r="B18" s="20">
        <v>2023010528</v>
      </c>
      <c r="C18" s="20" t="s">
        <v>324</v>
      </c>
      <c r="D18" s="20" t="s">
        <v>27</v>
      </c>
      <c r="E18" s="20" t="s">
        <v>90</v>
      </c>
      <c r="F18" s="20" t="s">
        <v>29</v>
      </c>
      <c r="G18" s="20" t="s">
        <v>265</v>
      </c>
      <c r="H18" s="20" t="s">
        <v>266</v>
      </c>
      <c r="I18" s="20" t="s">
        <v>32</v>
      </c>
      <c r="J18" s="20" t="s">
        <v>33</v>
      </c>
      <c r="K18" s="20" t="s">
        <v>32</v>
      </c>
      <c r="L18" s="20" t="s">
        <v>325</v>
      </c>
      <c r="M18" s="20" t="s">
        <v>326</v>
      </c>
      <c r="N18" s="20">
        <v>471</v>
      </c>
      <c r="O18" s="20"/>
      <c r="P18" s="20"/>
      <c r="Q18" s="21">
        <v>68.85</v>
      </c>
      <c r="R18" s="21">
        <v>3</v>
      </c>
      <c r="S18" s="21">
        <f t="shared" si="0"/>
        <v>71.85</v>
      </c>
      <c r="T18" s="20">
        <v>15</v>
      </c>
      <c r="U18" s="20">
        <v>56</v>
      </c>
      <c r="V18" s="20" t="s">
        <v>36</v>
      </c>
      <c r="W18" s="20"/>
      <c r="X18" s="20" t="s">
        <v>327</v>
      </c>
      <c r="Y18" s="22"/>
    </row>
    <row r="19" ht="96" customHeight="1" spans="1:25">
      <c r="A19" s="20">
        <v>16</v>
      </c>
      <c r="B19" s="20">
        <v>2023010508</v>
      </c>
      <c r="C19" s="20" t="s">
        <v>328</v>
      </c>
      <c r="D19" s="20" t="s">
        <v>39</v>
      </c>
      <c r="E19" s="20" t="s">
        <v>28</v>
      </c>
      <c r="F19" s="20" t="s">
        <v>29</v>
      </c>
      <c r="G19" s="20" t="s">
        <v>265</v>
      </c>
      <c r="H19" s="20" t="s">
        <v>266</v>
      </c>
      <c r="I19" s="20" t="s">
        <v>32</v>
      </c>
      <c r="J19" s="20" t="s">
        <v>33</v>
      </c>
      <c r="K19" s="20" t="s">
        <v>32</v>
      </c>
      <c r="L19" s="20" t="s">
        <v>329</v>
      </c>
      <c r="M19" s="20" t="s">
        <v>330</v>
      </c>
      <c r="N19" s="20">
        <v>503</v>
      </c>
      <c r="O19" s="20"/>
      <c r="P19" s="20"/>
      <c r="Q19" s="21">
        <v>68.55</v>
      </c>
      <c r="R19" s="21">
        <v>2.753571429</v>
      </c>
      <c r="S19" s="21">
        <f t="shared" si="0"/>
        <v>71.303571429</v>
      </c>
      <c r="T19" s="20">
        <v>16</v>
      </c>
      <c r="U19" s="20">
        <v>56</v>
      </c>
      <c r="V19" s="20" t="s">
        <v>36</v>
      </c>
      <c r="W19" s="20"/>
      <c r="X19" s="20" t="s">
        <v>331</v>
      </c>
      <c r="Y19" s="37"/>
    </row>
    <row r="20" ht="42" spans="1:25">
      <c r="A20" s="20">
        <v>17</v>
      </c>
      <c r="B20" s="20">
        <v>2023010538</v>
      </c>
      <c r="C20" s="20" t="s">
        <v>332</v>
      </c>
      <c r="D20" s="20" t="s">
        <v>27</v>
      </c>
      <c r="E20" s="20" t="s">
        <v>28</v>
      </c>
      <c r="F20" s="20" t="s">
        <v>29</v>
      </c>
      <c r="G20" s="20" t="s">
        <v>265</v>
      </c>
      <c r="H20" s="20" t="s">
        <v>266</v>
      </c>
      <c r="I20" s="20" t="s">
        <v>32</v>
      </c>
      <c r="J20" s="20" t="s">
        <v>33</v>
      </c>
      <c r="K20" s="20" t="s">
        <v>32</v>
      </c>
      <c r="L20" s="20" t="s">
        <v>321</v>
      </c>
      <c r="M20" s="20" t="s">
        <v>333</v>
      </c>
      <c r="N20" s="20">
        <v>540</v>
      </c>
      <c r="O20" s="20"/>
      <c r="P20" s="20"/>
      <c r="Q20" s="21">
        <v>70.1350393700787</v>
      </c>
      <c r="R20" s="21">
        <v>1.15</v>
      </c>
      <c r="S20" s="21">
        <f t="shared" si="0"/>
        <v>71.2850393700787</v>
      </c>
      <c r="T20" s="20">
        <v>17</v>
      </c>
      <c r="U20" s="20">
        <v>56</v>
      </c>
      <c r="V20" s="20" t="s">
        <v>36</v>
      </c>
      <c r="W20" s="20"/>
      <c r="X20" s="20" t="s">
        <v>334</v>
      </c>
      <c r="Y20" s="22"/>
    </row>
    <row r="21" ht="70" spans="1:25">
      <c r="A21" s="20">
        <v>18</v>
      </c>
      <c r="B21" s="20">
        <v>2023010537</v>
      </c>
      <c r="C21" s="20" t="s">
        <v>335</v>
      </c>
      <c r="D21" s="20" t="s">
        <v>27</v>
      </c>
      <c r="E21" s="20" t="s">
        <v>28</v>
      </c>
      <c r="F21" s="20" t="s">
        <v>29</v>
      </c>
      <c r="G21" s="20" t="s">
        <v>265</v>
      </c>
      <c r="H21" s="20" t="s">
        <v>266</v>
      </c>
      <c r="I21" s="20" t="s">
        <v>32</v>
      </c>
      <c r="J21" s="20" t="s">
        <v>33</v>
      </c>
      <c r="K21" s="20" t="s">
        <v>32</v>
      </c>
      <c r="L21" s="20" t="s">
        <v>336</v>
      </c>
      <c r="M21" s="20" t="s">
        <v>337</v>
      </c>
      <c r="N21" s="20">
        <v>474</v>
      </c>
      <c r="O21" s="20"/>
      <c r="P21" s="20"/>
      <c r="Q21" s="21">
        <v>68.9604330708661</v>
      </c>
      <c r="R21" s="21">
        <v>2.23333333333333</v>
      </c>
      <c r="S21" s="21">
        <f t="shared" si="0"/>
        <v>71.1937664041994</v>
      </c>
      <c r="T21" s="20">
        <v>18</v>
      </c>
      <c r="U21" s="20">
        <v>56</v>
      </c>
      <c r="V21" s="20" t="s">
        <v>36</v>
      </c>
      <c r="W21" s="20"/>
      <c r="X21" s="20" t="s">
        <v>338</v>
      </c>
      <c r="Y21" s="22"/>
    </row>
    <row r="22" ht="30" customHeight="1" spans="1:25">
      <c r="A22" s="20">
        <v>19</v>
      </c>
      <c r="B22" s="20">
        <v>2023010505</v>
      </c>
      <c r="C22" s="20" t="s">
        <v>339</v>
      </c>
      <c r="D22" s="20" t="s">
        <v>27</v>
      </c>
      <c r="E22" s="20" t="s">
        <v>28</v>
      </c>
      <c r="F22" s="20" t="s">
        <v>29</v>
      </c>
      <c r="G22" s="20" t="s">
        <v>265</v>
      </c>
      <c r="H22" s="20" t="s">
        <v>266</v>
      </c>
      <c r="I22" s="20" t="s">
        <v>32</v>
      </c>
      <c r="J22" s="20" t="s">
        <v>33</v>
      </c>
      <c r="K22" s="20" t="s">
        <v>32</v>
      </c>
      <c r="L22" s="20" t="s">
        <v>340</v>
      </c>
      <c r="M22" s="20" t="s">
        <v>341</v>
      </c>
      <c r="N22" s="20">
        <v>553</v>
      </c>
      <c r="O22" s="20"/>
      <c r="P22" s="20"/>
      <c r="Q22" s="21">
        <v>70.93</v>
      </c>
      <c r="R22" s="21">
        <v>0</v>
      </c>
      <c r="S22" s="21">
        <f t="shared" si="0"/>
        <v>70.93</v>
      </c>
      <c r="T22" s="20">
        <v>19</v>
      </c>
      <c r="U22" s="20">
        <v>56</v>
      </c>
      <c r="V22" s="37" t="s">
        <v>105</v>
      </c>
      <c r="W22" s="20"/>
      <c r="X22" s="20"/>
      <c r="Y22" s="37"/>
    </row>
    <row r="23" ht="178.5" customHeight="1" spans="1:25">
      <c r="A23" s="20">
        <v>20</v>
      </c>
      <c r="B23" s="20">
        <v>2023010500</v>
      </c>
      <c r="C23" s="20" t="s">
        <v>342</v>
      </c>
      <c r="D23" s="20" t="s">
        <v>27</v>
      </c>
      <c r="E23" s="20" t="s">
        <v>44</v>
      </c>
      <c r="F23" s="20" t="s">
        <v>29</v>
      </c>
      <c r="G23" s="20" t="s">
        <v>265</v>
      </c>
      <c r="H23" s="20" t="s">
        <v>266</v>
      </c>
      <c r="I23" s="20" t="s">
        <v>32</v>
      </c>
      <c r="J23" s="20" t="s">
        <v>33</v>
      </c>
      <c r="K23" s="20" t="s">
        <v>32</v>
      </c>
      <c r="L23" s="20" t="s">
        <v>343</v>
      </c>
      <c r="M23" s="20" t="s">
        <v>344</v>
      </c>
      <c r="N23" s="20">
        <v>483</v>
      </c>
      <c r="O23" s="20"/>
      <c r="P23" s="20"/>
      <c r="Q23" s="21">
        <v>67.21</v>
      </c>
      <c r="R23" s="21">
        <v>3.3166667</v>
      </c>
      <c r="S23" s="21">
        <f t="shared" si="0"/>
        <v>70.5266667</v>
      </c>
      <c r="T23" s="20">
        <v>20</v>
      </c>
      <c r="U23" s="20">
        <v>56</v>
      </c>
      <c r="V23" s="20" t="s">
        <v>36</v>
      </c>
      <c r="W23" s="20"/>
      <c r="X23" s="20" t="s">
        <v>345</v>
      </c>
      <c r="Y23" s="37"/>
    </row>
    <row r="24" ht="30" customHeight="1" spans="1:25">
      <c r="A24" s="20">
        <v>21</v>
      </c>
      <c r="B24" s="20">
        <v>2023010474</v>
      </c>
      <c r="C24" s="20" t="s">
        <v>346</v>
      </c>
      <c r="D24" s="20" t="s">
        <v>27</v>
      </c>
      <c r="E24" s="20" t="s">
        <v>28</v>
      </c>
      <c r="F24" s="20" t="s">
        <v>29</v>
      </c>
      <c r="G24" s="20" t="s">
        <v>265</v>
      </c>
      <c r="H24" s="20" t="s">
        <v>266</v>
      </c>
      <c r="I24" s="20" t="s">
        <v>32</v>
      </c>
      <c r="J24" s="20" t="s">
        <v>33</v>
      </c>
      <c r="K24" s="20" t="s">
        <v>32</v>
      </c>
      <c r="L24" s="20" t="s">
        <v>347</v>
      </c>
      <c r="M24" s="20" t="s">
        <v>348</v>
      </c>
      <c r="N24" s="20">
        <v>464</v>
      </c>
      <c r="O24" s="20"/>
      <c r="P24" s="20"/>
      <c r="Q24" s="21">
        <v>67.96</v>
      </c>
      <c r="R24" s="21">
        <v>1.5</v>
      </c>
      <c r="S24" s="21">
        <f t="shared" si="0"/>
        <v>69.46</v>
      </c>
      <c r="T24" s="20">
        <v>21</v>
      </c>
      <c r="U24" s="20">
        <v>56</v>
      </c>
      <c r="V24" s="20" t="s">
        <v>36</v>
      </c>
      <c r="W24" s="20"/>
      <c r="X24" s="20" t="s">
        <v>349</v>
      </c>
      <c r="Y24" s="38"/>
    </row>
    <row r="25" ht="42" spans="1:25">
      <c r="A25" s="20">
        <v>22</v>
      </c>
      <c r="B25" s="20">
        <v>2023010535</v>
      </c>
      <c r="C25" s="20" t="s">
        <v>350</v>
      </c>
      <c r="D25" s="20" t="s">
        <v>27</v>
      </c>
      <c r="E25" s="20" t="s">
        <v>44</v>
      </c>
      <c r="F25" s="20" t="s">
        <v>29</v>
      </c>
      <c r="G25" s="20" t="s">
        <v>265</v>
      </c>
      <c r="H25" s="20" t="s">
        <v>266</v>
      </c>
      <c r="I25" s="20" t="s">
        <v>32</v>
      </c>
      <c r="J25" s="20" t="s">
        <v>33</v>
      </c>
      <c r="K25" s="20" t="s">
        <v>32</v>
      </c>
      <c r="L25" s="20" t="s">
        <v>351</v>
      </c>
      <c r="M25" s="20" t="s">
        <v>352</v>
      </c>
      <c r="N25" s="20">
        <v>519</v>
      </c>
      <c r="O25" s="20"/>
      <c r="P25" s="20"/>
      <c r="Q25" s="21">
        <v>67.303937007874</v>
      </c>
      <c r="R25" s="21">
        <v>2</v>
      </c>
      <c r="S25" s="21">
        <f t="shared" si="0"/>
        <v>69.303937007874</v>
      </c>
      <c r="T25" s="20">
        <v>22</v>
      </c>
      <c r="U25" s="20">
        <v>56</v>
      </c>
      <c r="V25" s="20" t="s">
        <v>36</v>
      </c>
      <c r="W25" s="20"/>
      <c r="X25" s="20" t="s">
        <v>353</v>
      </c>
      <c r="Y25" s="22"/>
    </row>
    <row r="26" ht="30" customHeight="1" spans="1:25">
      <c r="A26" s="20">
        <v>23</v>
      </c>
      <c r="B26" s="20">
        <v>2023010471</v>
      </c>
      <c r="C26" s="20" t="s">
        <v>354</v>
      </c>
      <c r="D26" s="20" t="s">
        <v>27</v>
      </c>
      <c r="E26" s="20" t="s">
        <v>28</v>
      </c>
      <c r="F26" s="20" t="s">
        <v>29</v>
      </c>
      <c r="G26" s="20" t="s">
        <v>265</v>
      </c>
      <c r="H26" s="20" t="s">
        <v>266</v>
      </c>
      <c r="I26" s="20" t="s">
        <v>32</v>
      </c>
      <c r="J26" s="20" t="s">
        <v>33</v>
      </c>
      <c r="K26" s="20" t="s">
        <v>32</v>
      </c>
      <c r="L26" s="20" t="s">
        <v>355</v>
      </c>
      <c r="M26" s="20" t="s">
        <v>356</v>
      </c>
      <c r="N26" s="20">
        <v>503</v>
      </c>
      <c r="O26" s="20"/>
      <c r="P26" s="20"/>
      <c r="Q26" s="21">
        <v>66.76</v>
      </c>
      <c r="R26" s="21">
        <v>0.75</v>
      </c>
      <c r="S26" s="21">
        <f t="shared" si="0"/>
        <v>67.51</v>
      </c>
      <c r="T26" s="20">
        <v>23</v>
      </c>
      <c r="U26" s="20">
        <v>56</v>
      </c>
      <c r="V26" s="20" t="s">
        <v>36</v>
      </c>
      <c r="W26" s="20"/>
      <c r="X26" s="20" t="s">
        <v>357</v>
      </c>
      <c r="Y26" s="37"/>
    </row>
    <row r="27" customHeight="1" spans="1:25">
      <c r="L27" s="39"/>
    </row>
    <row r="28" customHeight="1" spans="1:25">
      <c r="A28" s="40" t="s">
        <v>248</v>
      </c>
      <c r="B28" s="40" t="s">
        <v>249</v>
      </c>
      <c r="L28" s="39"/>
    </row>
    <row r="29" customHeight="1" spans="1:25">
      <c r="A29" s="40"/>
      <c r="B29" s="40" t="s">
        <v>250</v>
      </c>
      <c r="L29" s="39"/>
    </row>
    <row r="30" customHeight="1" spans="1:25">
      <c r="B30" s="40" t="s">
        <v>251</v>
      </c>
      <c r="L30" s="39"/>
    </row>
    <row r="31" customHeight="1" spans="1:25">
      <c r="L31" s="39"/>
    </row>
    <row r="32" customHeight="1" spans="1:25">
      <c r="L32" s="39"/>
    </row>
    <row r="33" customHeight="1" spans="12:12">
      <c r="L33" s="39"/>
    </row>
    <row r="34" customHeight="1" spans="12:12">
      <c r="L34" s="39"/>
    </row>
    <row r="35" customHeight="1" spans="12:12">
      <c r="L35" s="39"/>
    </row>
    <row r="36" customHeight="1" spans="12:12">
      <c r="L36" s="39"/>
    </row>
    <row r="37" customHeight="1" spans="12:12">
      <c r="L37" s="39"/>
    </row>
    <row r="38" customHeight="1" spans="12:12">
      <c r="L38" s="39"/>
    </row>
  </sheetData>
  <mergeCells count="23">
    <mergeCell ref="N1:P1"/>
    <mergeCell ref="A1:A2"/>
    <mergeCell ref="B1:B2"/>
    <mergeCell ref="C1:C2"/>
    <mergeCell ref="D1:D2"/>
    <mergeCell ref="E1:E2"/>
    <mergeCell ref="F1:F2"/>
    <mergeCell ref="G1:G2"/>
    <mergeCell ref="H1:H2"/>
    <mergeCell ref="I1:I2"/>
    <mergeCell ref="J1:J2"/>
    <mergeCell ref="K1:K2"/>
    <mergeCell ref="L1:L2"/>
    <mergeCell ref="M1:M2"/>
    <mergeCell ref="Q1:Q2"/>
    <mergeCell ref="R1:R2"/>
    <mergeCell ref="S1:S2"/>
    <mergeCell ref="T1:T2"/>
    <mergeCell ref="U1:U2"/>
    <mergeCell ref="V1:V2"/>
    <mergeCell ref="W1:W2"/>
    <mergeCell ref="X1:X2"/>
    <mergeCell ref="Y1:Y2"/>
  </mergeCells>
  <pageMargins left="0.74990626395218" right="0.74990626395218" top="0.999874956025852" bottom="0.999874956025852" header="0.499937478012926" footer="0.499937478012926"/>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Y62"/>
  <sheetViews>
    <sheetView zoomScale="55" zoomScaleNormal="55" topLeftCell="A8" workbookViewId="0">
      <pane xSplit="3" topLeftCell="F1" activePane="topRight" state="frozen"/>
      <selection/>
      <selection pane="topRight" activeCell="C17" sqref="C17"/>
    </sheetView>
  </sheetViews>
  <sheetFormatPr defaultColWidth="8.89090909090909" defaultRowHeight="14"/>
  <cols>
    <col min="1" max="1" width="4.78181818181818" style="1" customWidth="1"/>
    <col min="2" max="2" width="12.7181818181818" style="1" customWidth="1"/>
    <col min="3" max="3" width="9.33636363636364" style="1" customWidth="1"/>
    <col min="4" max="4" width="4.78181818181818" style="1" customWidth="1"/>
    <col min="5" max="5" width="13.5" style="1" customWidth="1"/>
    <col min="6" max="6" width="26.5545454545455" style="1" customWidth="1"/>
    <col min="7" max="7" width="16.7818181818182" style="1" customWidth="1"/>
    <col min="8" max="8" width="8.78181818181818" style="1" customWidth="1"/>
    <col min="9" max="9" width="16.7818181818182" style="1" customWidth="1"/>
    <col min="10" max="10" width="52.7818181818182" style="1" customWidth="1"/>
    <col min="11" max="11" width="28.7818181818182" style="1" customWidth="1"/>
    <col min="12" max="12" width="50.7818181818182" style="1" customWidth="1"/>
    <col min="13" max="13" width="63.2363636363636" style="1" customWidth="1"/>
    <col min="14" max="19" width="8.78181818181818" style="1" customWidth="1"/>
    <col min="20" max="20" width="16.7818181818182" style="1" customWidth="1"/>
    <col min="21" max="21" width="10.7818181818182" style="1" customWidth="1"/>
    <col min="22" max="22" width="13.8909090909091" style="1" customWidth="1"/>
    <col min="23" max="23" width="20.7818181818182" style="1" customWidth="1"/>
    <col min="24" max="24" width="97.8909090909091" style="1" customWidth="1"/>
    <col min="25" max="25" width="4.78181818181818" style="1" customWidth="1"/>
    <col min="26" max="16384" width="8.89090909090909" style="2"/>
  </cols>
  <sheetData>
    <row r="1" spans="1:25">
      <c r="A1" s="3" t="s">
        <v>0</v>
      </c>
      <c r="B1" s="5" t="s">
        <v>1</v>
      </c>
      <c r="C1" s="5" t="s">
        <v>2</v>
      </c>
      <c r="D1" s="6" t="s">
        <v>3</v>
      </c>
      <c r="E1" s="6" t="s">
        <v>4</v>
      </c>
      <c r="F1" s="5" t="s">
        <v>5</v>
      </c>
      <c r="G1" s="6" t="s">
        <v>6</v>
      </c>
      <c r="H1" s="6" t="s">
        <v>7</v>
      </c>
      <c r="I1" s="6" t="s">
        <v>8</v>
      </c>
      <c r="J1" s="6" t="s">
        <v>9</v>
      </c>
      <c r="K1" s="6" t="s">
        <v>10</v>
      </c>
      <c r="L1" s="6" t="s">
        <v>11</v>
      </c>
      <c r="M1" s="6" t="s">
        <v>12</v>
      </c>
      <c r="N1" s="6" t="s">
        <v>13</v>
      </c>
      <c r="O1" s="7"/>
      <c r="P1" s="8"/>
      <c r="Q1" s="3" t="s">
        <v>252</v>
      </c>
      <c r="R1" s="6" t="s">
        <v>253</v>
      </c>
      <c r="S1" s="9" t="s">
        <v>16</v>
      </c>
      <c r="T1" s="3" t="s">
        <v>17</v>
      </c>
      <c r="U1" s="3" t="s">
        <v>18</v>
      </c>
      <c r="V1" s="10" t="s">
        <v>19</v>
      </c>
      <c r="W1" s="6" t="s">
        <v>20</v>
      </c>
      <c r="X1" s="10" t="s">
        <v>21</v>
      </c>
      <c r="Y1" s="6" t="s">
        <v>22</v>
      </c>
    </row>
    <row r="2" ht="60" customHeight="1" spans="1:25">
      <c r="A2" s="11"/>
      <c r="B2" s="11" t="s">
        <v>1</v>
      </c>
      <c r="C2" s="11"/>
      <c r="D2" s="11"/>
      <c r="E2" s="11"/>
      <c r="F2" s="11"/>
      <c r="G2" s="11"/>
      <c r="H2" s="11"/>
      <c r="I2" s="11"/>
      <c r="J2" s="11"/>
      <c r="K2" s="11"/>
      <c r="L2" s="11"/>
      <c r="M2" s="11"/>
      <c r="N2" s="3" t="s">
        <v>23</v>
      </c>
      <c r="O2" s="6" t="s">
        <v>24</v>
      </c>
      <c r="P2" s="6" t="s">
        <v>25</v>
      </c>
      <c r="Q2" s="11"/>
      <c r="R2" s="11"/>
      <c r="S2" s="11"/>
      <c r="T2" s="11"/>
      <c r="U2" s="11"/>
      <c r="V2" s="13"/>
      <c r="W2" s="11"/>
      <c r="X2" s="13"/>
      <c r="Y2" s="11"/>
    </row>
    <row r="3" spans="1:25">
      <c r="A3" s="20">
        <v>1</v>
      </c>
      <c r="B3" s="20">
        <v>2023010602</v>
      </c>
      <c r="C3" s="20" t="s">
        <v>358</v>
      </c>
      <c r="D3" s="20" t="s">
        <v>39</v>
      </c>
      <c r="E3" s="20" t="s">
        <v>28</v>
      </c>
      <c r="F3" s="20" t="s">
        <v>29</v>
      </c>
      <c r="G3" s="20" t="s">
        <v>359</v>
      </c>
      <c r="H3" s="72" t="s">
        <v>360</v>
      </c>
      <c r="I3" s="20" t="s">
        <v>32</v>
      </c>
      <c r="J3" s="20" t="s">
        <v>33</v>
      </c>
      <c r="K3" s="20" t="s">
        <v>32</v>
      </c>
      <c r="L3" s="20" t="s">
        <v>361</v>
      </c>
      <c r="M3" s="20" t="s">
        <v>362</v>
      </c>
      <c r="N3" s="20">
        <v>506</v>
      </c>
      <c r="O3" s="20"/>
      <c r="P3" s="20"/>
      <c r="Q3" s="21">
        <v>73.52</v>
      </c>
      <c r="R3" s="21">
        <v>0.75</v>
      </c>
      <c r="S3" s="21">
        <v>74.27</v>
      </c>
      <c r="T3" s="20">
        <v>1</v>
      </c>
      <c r="U3" s="20">
        <v>44</v>
      </c>
      <c r="V3" s="20" t="s">
        <v>36</v>
      </c>
      <c r="W3" s="20"/>
      <c r="X3" s="20" t="s">
        <v>363</v>
      </c>
      <c r="Y3" s="22"/>
    </row>
    <row r="4" spans="1:25">
      <c r="A4" s="20">
        <v>2</v>
      </c>
      <c r="B4" s="20">
        <v>2023010590</v>
      </c>
      <c r="C4" s="20" t="s">
        <v>364</v>
      </c>
      <c r="D4" s="20" t="s">
        <v>27</v>
      </c>
      <c r="E4" s="20" t="s">
        <v>28</v>
      </c>
      <c r="F4" s="20" t="s">
        <v>29</v>
      </c>
      <c r="G4" s="20" t="s">
        <v>359</v>
      </c>
      <c r="H4" s="72" t="s">
        <v>360</v>
      </c>
      <c r="I4" s="20" t="s">
        <v>32</v>
      </c>
      <c r="J4" s="20" t="s">
        <v>33</v>
      </c>
      <c r="K4" s="20" t="s">
        <v>32</v>
      </c>
      <c r="L4" s="20" t="s">
        <v>365</v>
      </c>
      <c r="M4" s="20" t="s">
        <v>366</v>
      </c>
      <c r="N4" s="20">
        <v>449</v>
      </c>
      <c r="O4" s="20"/>
      <c r="P4" s="20"/>
      <c r="Q4" s="21">
        <v>73.23</v>
      </c>
      <c r="R4" s="21">
        <v>1</v>
      </c>
      <c r="S4" s="21">
        <v>74.23</v>
      </c>
      <c r="T4" s="20">
        <v>2</v>
      </c>
      <c r="U4" s="20">
        <v>44</v>
      </c>
      <c r="V4" s="20" t="s">
        <v>36</v>
      </c>
      <c r="W4" s="20"/>
      <c r="X4" s="20" t="s">
        <v>367</v>
      </c>
      <c r="Y4" s="22"/>
    </row>
    <row r="5" spans="1:25">
      <c r="A5" s="20">
        <v>3</v>
      </c>
      <c r="B5" s="20">
        <v>2023010575</v>
      </c>
      <c r="C5" s="20" t="s">
        <v>368</v>
      </c>
      <c r="D5" s="20" t="s">
        <v>39</v>
      </c>
      <c r="E5" s="20" t="s">
        <v>28</v>
      </c>
      <c r="F5" s="20" t="s">
        <v>29</v>
      </c>
      <c r="G5" s="20" t="s">
        <v>359</v>
      </c>
      <c r="H5" s="72" t="s">
        <v>360</v>
      </c>
      <c r="I5" s="20" t="s">
        <v>32</v>
      </c>
      <c r="J5" s="20" t="s">
        <v>33</v>
      </c>
      <c r="K5" s="20" t="s">
        <v>32</v>
      </c>
      <c r="L5" s="20" t="s">
        <v>369</v>
      </c>
      <c r="M5" s="20" t="s">
        <v>370</v>
      </c>
      <c r="N5" s="20">
        <v>532</v>
      </c>
      <c r="O5" s="20"/>
      <c r="P5" s="20"/>
      <c r="Q5" s="21">
        <v>72.73</v>
      </c>
      <c r="R5" s="21">
        <v>0.75</v>
      </c>
      <c r="S5" s="21">
        <v>73.48</v>
      </c>
      <c r="T5" s="20">
        <v>3</v>
      </c>
      <c r="U5" s="20">
        <v>44</v>
      </c>
      <c r="V5" s="20" t="s">
        <v>36</v>
      </c>
      <c r="W5" s="20"/>
      <c r="X5" s="20" t="s">
        <v>371</v>
      </c>
      <c r="Y5" s="22"/>
    </row>
    <row r="6" spans="1:25">
      <c r="A6" s="20">
        <v>4</v>
      </c>
      <c r="B6" s="20">
        <v>2023010588</v>
      </c>
      <c r="C6" s="20" t="s">
        <v>372</v>
      </c>
      <c r="D6" s="20" t="s">
        <v>27</v>
      </c>
      <c r="E6" s="20" t="s">
        <v>28</v>
      </c>
      <c r="F6" s="20" t="s">
        <v>29</v>
      </c>
      <c r="G6" s="20" t="s">
        <v>359</v>
      </c>
      <c r="H6" s="72" t="s">
        <v>360</v>
      </c>
      <c r="I6" s="20" t="s">
        <v>32</v>
      </c>
      <c r="J6" s="20" t="s">
        <v>33</v>
      </c>
      <c r="K6" s="20" t="s">
        <v>32</v>
      </c>
      <c r="L6" s="20" t="s">
        <v>373</v>
      </c>
      <c r="M6" s="20" t="s">
        <v>374</v>
      </c>
      <c r="N6" s="20">
        <v>479</v>
      </c>
      <c r="O6" s="20"/>
      <c r="P6" s="20"/>
      <c r="Q6" s="21">
        <v>72.41</v>
      </c>
      <c r="R6" s="21">
        <v>1</v>
      </c>
      <c r="S6" s="21">
        <v>73.41</v>
      </c>
      <c r="T6" s="20">
        <v>4</v>
      </c>
      <c r="U6" s="20">
        <v>44</v>
      </c>
      <c r="V6" s="20" t="s">
        <v>36</v>
      </c>
      <c r="W6" s="20"/>
      <c r="X6" s="20" t="s">
        <v>375</v>
      </c>
      <c r="Y6" s="22"/>
    </row>
    <row r="7" ht="154" spans="1:25">
      <c r="A7" s="20">
        <v>5</v>
      </c>
      <c r="B7" s="20">
        <v>2023010591</v>
      </c>
      <c r="C7" s="20" t="s">
        <v>376</v>
      </c>
      <c r="D7" s="20" t="s">
        <v>27</v>
      </c>
      <c r="E7" s="20" t="s">
        <v>28</v>
      </c>
      <c r="F7" s="20" t="s">
        <v>29</v>
      </c>
      <c r="G7" s="20" t="s">
        <v>359</v>
      </c>
      <c r="H7" s="72" t="s">
        <v>360</v>
      </c>
      <c r="I7" s="20" t="s">
        <v>32</v>
      </c>
      <c r="J7" s="20" t="s">
        <v>33</v>
      </c>
      <c r="K7" s="20" t="s">
        <v>32</v>
      </c>
      <c r="L7" s="20" t="s">
        <v>377</v>
      </c>
      <c r="M7" s="20" t="s">
        <v>378</v>
      </c>
      <c r="N7" s="20">
        <v>523</v>
      </c>
      <c r="O7" s="20"/>
      <c r="P7" s="20"/>
      <c r="Q7" s="21">
        <v>68.99</v>
      </c>
      <c r="R7" s="21">
        <v>4</v>
      </c>
      <c r="S7" s="21">
        <v>72.99</v>
      </c>
      <c r="T7" s="20">
        <v>5</v>
      </c>
      <c r="U7" s="20">
        <v>44</v>
      </c>
      <c r="V7" s="20" t="s">
        <v>36</v>
      </c>
      <c r="W7" s="20"/>
      <c r="X7" s="20" t="s">
        <v>379</v>
      </c>
      <c r="Y7" s="22"/>
    </row>
    <row r="8" ht="126" spans="1:25">
      <c r="A8" s="20">
        <v>6</v>
      </c>
      <c r="B8" s="20">
        <v>2023010632</v>
      </c>
      <c r="C8" s="20" t="s">
        <v>380</v>
      </c>
      <c r="D8" s="20" t="s">
        <v>39</v>
      </c>
      <c r="E8" s="20" t="s">
        <v>44</v>
      </c>
      <c r="F8" s="20" t="s">
        <v>29</v>
      </c>
      <c r="G8" s="20" t="s">
        <v>359</v>
      </c>
      <c r="H8" s="72" t="s">
        <v>360</v>
      </c>
      <c r="I8" s="20" t="s">
        <v>32</v>
      </c>
      <c r="J8" s="20" t="s">
        <v>33</v>
      </c>
      <c r="K8" s="20" t="s">
        <v>32</v>
      </c>
      <c r="L8" s="20" t="s">
        <v>381</v>
      </c>
      <c r="M8" s="20" t="s">
        <v>382</v>
      </c>
      <c r="N8" s="20">
        <v>495</v>
      </c>
      <c r="O8" s="20"/>
      <c r="P8" s="20"/>
      <c r="Q8" s="21">
        <v>70.99</v>
      </c>
      <c r="R8" s="21">
        <v>1.72</v>
      </c>
      <c r="S8" s="21">
        <v>72.71</v>
      </c>
      <c r="T8" s="20">
        <v>6</v>
      </c>
      <c r="U8" s="20">
        <v>44</v>
      </c>
      <c r="V8" s="20" t="s">
        <v>36</v>
      </c>
      <c r="W8" s="20"/>
      <c r="X8" s="20" t="s">
        <v>383</v>
      </c>
      <c r="Y8" s="22"/>
    </row>
    <row r="9" spans="1:25">
      <c r="A9" s="20">
        <v>7</v>
      </c>
      <c r="B9" s="20">
        <v>2023010585</v>
      </c>
      <c r="C9" s="20" t="s">
        <v>384</v>
      </c>
      <c r="D9" s="20" t="s">
        <v>39</v>
      </c>
      <c r="E9" s="20" t="s">
        <v>75</v>
      </c>
      <c r="F9" s="20" t="s">
        <v>29</v>
      </c>
      <c r="G9" s="20" t="s">
        <v>359</v>
      </c>
      <c r="H9" s="72" t="s">
        <v>360</v>
      </c>
      <c r="I9" s="20" t="s">
        <v>32</v>
      </c>
      <c r="J9" s="20" t="s">
        <v>33</v>
      </c>
      <c r="K9" s="20" t="s">
        <v>32</v>
      </c>
      <c r="L9" s="20" t="s">
        <v>385</v>
      </c>
      <c r="M9" s="20" t="s">
        <v>386</v>
      </c>
      <c r="N9" s="20">
        <v>511</v>
      </c>
      <c r="O9" s="20"/>
      <c r="P9" s="20"/>
      <c r="Q9" s="21">
        <v>71.19</v>
      </c>
      <c r="R9" s="21">
        <v>1.25</v>
      </c>
      <c r="S9" s="21">
        <v>72.44</v>
      </c>
      <c r="T9" s="20">
        <v>7</v>
      </c>
      <c r="U9" s="20">
        <v>44</v>
      </c>
      <c r="V9" s="20" t="s">
        <v>36</v>
      </c>
      <c r="W9" s="20"/>
      <c r="X9" s="20" t="s">
        <v>387</v>
      </c>
      <c r="Y9" s="22"/>
    </row>
    <row r="10" ht="42" spans="1:25">
      <c r="A10" s="20">
        <v>8</v>
      </c>
      <c r="B10" s="20">
        <v>2023010583</v>
      </c>
      <c r="C10" s="20" t="s">
        <v>388</v>
      </c>
      <c r="D10" s="20" t="s">
        <v>39</v>
      </c>
      <c r="E10" s="20" t="s">
        <v>28</v>
      </c>
      <c r="F10" s="20" t="s">
        <v>29</v>
      </c>
      <c r="G10" s="20" t="s">
        <v>359</v>
      </c>
      <c r="H10" s="72" t="s">
        <v>360</v>
      </c>
      <c r="I10" s="20" t="s">
        <v>32</v>
      </c>
      <c r="J10" s="20" t="s">
        <v>33</v>
      </c>
      <c r="K10" s="20" t="s">
        <v>32</v>
      </c>
      <c r="L10" s="20" t="s">
        <v>389</v>
      </c>
      <c r="M10" s="20" t="s">
        <v>390</v>
      </c>
      <c r="N10" s="20"/>
      <c r="O10" s="20" t="s">
        <v>391</v>
      </c>
      <c r="P10" s="20"/>
      <c r="Q10" s="21">
        <v>69.28</v>
      </c>
      <c r="R10" s="21">
        <v>2.93</v>
      </c>
      <c r="S10" s="21">
        <v>72.21</v>
      </c>
      <c r="T10" s="20">
        <v>8</v>
      </c>
      <c r="U10" s="20">
        <v>44</v>
      </c>
      <c r="V10" s="20" t="s">
        <v>36</v>
      </c>
      <c r="W10" s="20"/>
      <c r="X10" s="20" t="s">
        <v>392</v>
      </c>
      <c r="Y10" s="22"/>
    </row>
    <row r="11" spans="1:25">
      <c r="A11" s="20">
        <v>9</v>
      </c>
      <c r="B11" s="20">
        <v>2023010646</v>
      </c>
      <c r="C11" s="20" t="s">
        <v>393</v>
      </c>
      <c r="D11" s="20" t="s">
        <v>39</v>
      </c>
      <c r="E11" s="20" t="s">
        <v>44</v>
      </c>
      <c r="F11" s="20" t="s">
        <v>29</v>
      </c>
      <c r="G11" s="20" t="s">
        <v>359</v>
      </c>
      <c r="H11" s="72" t="s">
        <v>360</v>
      </c>
      <c r="I11" s="20" t="s">
        <v>32</v>
      </c>
      <c r="J11" s="20" t="s">
        <v>33</v>
      </c>
      <c r="K11" s="20" t="s">
        <v>32</v>
      </c>
      <c r="L11" s="20" t="s">
        <v>369</v>
      </c>
      <c r="M11" s="20" t="s">
        <v>394</v>
      </c>
      <c r="N11" s="20">
        <v>509</v>
      </c>
      <c r="O11" s="20"/>
      <c r="P11" s="20"/>
      <c r="Q11" s="21">
        <v>71.75</v>
      </c>
      <c r="R11" s="21">
        <v>0.25</v>
      </c>
      <c r="S11" s="21">
        <v>72</v>
      </c>
      <c r="T11" s="20">
        <v>9</v>
      </c>
      <c r="U11" s="20">
        <v>44</v>
      </c>
      <c r="V11" s="20" t="s">
        <v>36</v>
      </c>
      <c r="W11" s="20"/>
      <c r="X11" s="20" t="s">
        <v>395</v>
      </c>
      <c r="Y11" s="22"/>
    </row>
    <row r="12" ht="56" spans="1:25">
      <c r="A12" s="20">
        <v>10</v>
      </c>
      <c r="B12" s="20">
        <v>2023010616</v>
      </c>
      <c r="C12" s="20" t="s">
        <v>396</v>
      </c>
      <c r="D12" s="20" t="s">
        <v>39</v>
      </c>
      <c r="E12" s="20" t="s">
        <v>28</v>
      </c>
      <c r="F12" s="20" t="s">
        <v>29</v>
      </c>
      <c r="G12" s="20" t="s">
        <v>359</v>
      </c>
      <c r="H12" s="72" t="s">
        <v>360</v>
      </c>
      <c r="I12" s="20" t="s">
        <v>32</v>
      </c>
      <c r="J12" s="20" t="s">
        <v>33</v>
      </c>
      <c r="K12" s="20" t="s">
        <v>32</v>
      </c>
      <c r="L12" s="20" t="s">
        <v>397</v>
      </c>
      <c r="M12" s="20" t="s">
        <v>398</v>
      </c>
      <c r="N12" s="20">
        <v>595</v>
      </c>
      <c r="O12" s="20"/>
      <c r="P12" s="20"/>
      <c r="Q12" s="21">
        <v>71.15</v>
      </c>
      <c r="R12" s="21">
        <v>0.8</v>
      </c>
      <c r="S12" s="21">
        <v>71.95</v>
      </c>
      <c r="T12" s="20">
        <v>10</v>
      </c>
      <c r="U12" s="20">
        <v>44</v>
      </c>
      <c r="V12" s="20" t="s">
        <v>36</v>
      </c>
      <c r="W12" s="20"/>
      <c r="X12" s="20" t="s">
        <v>399</v>
      </c>
      <c r="Y12" s="22"/>
    </row>
    <row r="13" spans="1:25">
      <c r="A13" s="20">
        <v>11</v>
      </c>
      <c r="B13" s="20">
        <v>2023010563</v>
      </c>
      <c r="C13" s="20" t="s">
        <v>400</v>
      </c>
      <c r="D13" s="20" t="s">
        <v>27</v>
      </c>
      <c r="E13" s="20" t="s">
        <v>75</v>
      </c>
      <c r="F13" s="20" t="s">
        <v>29</v>
      </c>
      <c r="G13" s="20" t="s">
        <v>359</v>
      </c>
      <c r="H13" s="72" t="s">
        <v>360</v>
      </c>
      <c r="I13" s="20" t="s">
        <v>32</v>
      </c>
      <c r="J13" s="20" t="s">
        <v>33</v>
      </c>
      <c r="K13" s="20" t="s">
        <v>32</v>
      </c>
      <c r="L13" s="20" t="s">
        <v>401</v>
      </c>
      <c r="M13" s="20" t="s">
        <v>402</v>
      </c>
      <c r="N13" s="20">
        <v>467</v>
      </c>
      <c r="O13" s="20"/>
      <c r="P13" s="20"/>
      <c r="Q13" s="21">
        <v>70.26</v>
      </c>
      <c r="R13" s="21">
        <v>0.75</v>
      </c>
      <c r="S13" s="21">
        <v>71.01</v>
      </c>
      <c r="T13" s="20">
        <v>11</v>
      </c>
      <c r="U13" s="20">
        <v>44</v>
      </c>
      <c r="V13" s="20" t="s">
        <v>36</v>
      </c>
      <c r="W13" s="20"/>
      <c r="X13" s="20" t="s">
        <v>403</v>
      </c>
      <c r="Y13" s="22"/>
    </row>
    <row r="14" ht="140" spans="1:25">
      <c r="A14" s="20">
        <v>12</v>
      </c>
      <c r="B14" s="20">
        <v>2023010576</v>
      </c>
      <c r="C14" s="20" t="s">
        <v>404</v>
      </c>
      <c r="D14" s="20" t="s">
        <v>39</v>
      </c>
      <c r="E14" s="20" t="s">
        <v>28</v>
      </c>
      <c r="F14" s="20" t="s">
        <v>29</v>
      </c>
      <c r="G14" s="20" t="s">
        <v>359</v>
      </c>
      <c r="H14" s="72" t="s">
        <v>360</v>
      </c>
      <c r="I14" s="20" t="s">
        <v>32</v>
      </c>
      <c r="J14" s="20" t="s">
        <v>33</v>
      </c>
      <c r="K14" s="20" t="s">
        <v>32</v>
      </c>
      <c r="L14" s="20" t="s">
        <v>405</v>
      </c>
      <c r="M14" s="20" t="s">
        <v>406</v>
      </c>
      <c r="N14" s="20">
        <v>483</v>
      </c>
      <c r="O14" s="20"/>
      <c r="P14" s="20"/>
      <c r="Q14" s="21">
        <v>65.45</v>
      </c>
      <c r="R14" s="21">
        <v>4.77</v>
      </c>
      <c r="S14" s="21">
        <v>70.22</v>
      </c>
      <c r="T14" s="20">
        <v>13</v>
      </c>
      <c r="U14" s="20">
        <v>44</v>
      </c>
      <c r="V14" s="20" t="s">
        <v>407</v>
      </c>
      <c r="W14" s="20"/>
      <c r="X14" s="20" t="s">
        <v>408</v>
      </c>
      <c r="Y14" s="22"/>
    </row>
    <row r="15" spans="1:25">
      <c r="A15" s="20">
        <v>13</v>
      </c>
      <c r="B15" s="20">
        <v>2023010557</v>
      </c>
      <c r="C15" s="20" t="s">
        <v>409</v>
      </c>
      <c r="D15" s="20" t="s">
        <v>27</v>
      </c>
      <c r="E15" s="20" t="s">
        <v>28</v>
      </c>
      <c r="F15" s="20" t="s">
        <v>29</v>
      </c>
      <c r="G15" s="20" t="s">
        <v>359</v>
      </c>
      <c r="H15" s="72" t="s">
        <v>360</v>
      </c>
      <c r="I15" s="20" t="s">
        <v>32</v>
      </c>
      <c r="J15" s="20" t="s">
        <v>33</v>
      </c>
      <c r="K15" s="20" t="s">
        <v>32</v>
      </c>
      <c r="L15" s="20" t="s">
        <v>410</v>
      </c>
      <c r="M15" s="20" t="s">
        <v>411</v>
      </c>
      <c r="N15" s="20">
        <v>473</v>
      </c>
      <c r="O15" s="20"/>
      <c r="P15" s="20"/>
      <c r="Q15" s="21">
        <v>68.11</v>
      </c>
      <c r="R15" s="21">
        <v>1.5</v>
      </c>
      <c r="S15" s="21">
        <v>69.61</v>
      </c>
      <c r="T15" s="20">
        <v>14</v>
      </c>
      <c r="U15" s="20">
        <v>44</v>
      </c>
      <c r="V15" s="20" t="s">
        <v>36</v>
      </c>
      <c r="W15" s="20"/>
      <c r="X15" s="20" t="s">
        <v>412</v>
      </c>
      <c r="Y15" s="22"/>
    </row>
    <row r="16" ht="42" spans="1:25">
      <c r="A16" s="20">
        <v>14</v>
      </c>
      <c r="B16" s="20">
        <v>2023010570</v>
      </c>
      <c r="C16" s="20" t="s">
        <v>413</v>
      </c>
      <c r="D16" s="20" t="s">
        <v>27</v>
      </c>
      <c r="E16" s="20" t="s">
        <v>28</v>
      </c>
      <c r="F16" s="20" t="s">
        <v>29</v>
      </c>
      <c r="G16" s="20" t="s">
        <v>359</v>
      </c>
      <c r="H16" s="72" t="s">
        <v>360</v>
      </c>
      <c r="I16" s="20" t="s">
        <v>32</v>
      </c>
      <c r="J16" s="20" t="s">
        <v>33</v>
      </c>
      <c r="K16" s="20" t="s">
        <v>32</v>
      </c>
      <c r="L16" s="20" t="s">
        <v>414</v>
      </c>
      <c r="M16" s="20" t="s">
        <v>415</v>
      </c>
      <c r="N16" s="20">
        <v>482</v>
      </c>
      <c r="O16" s="20"/>
      <c r="P16" s="20"/>
      <c r="Q16" s="21">
        <v>68.08</v>
      </c>
      <c r="R16" s="21">
        <v>1.15</v>
      </c>
      <c r="S16" s="21">
        <v>69.23</v>
      </c>
      <c r="T16" s="20">
        <v>15</v>
      </c>
      <c r="U16" s="20">
        <v>44</v>
      </c>
      <c r="V16" s="20" t="s">
        <v>36</v>
      </c>
      <c r="W16" s="20"/>
      <c r="X16" s="20" t="s">
        <v>416</v>
      </c>
      <c r="Y16" s="22"/>
    </row>
    <row r="17" ht="28" spans="1:25">
      <c r="A17" s="20">
        <v>15</v>
      </c>
      <c r="B17" s="20">
        <v>2023010568</v>
      </c>
      <c r="C17" s="20" t="s">
        <v>417</v>
      </c>
      <c r="D17" s="20" t="s">
        <v>27</v>
      </c>
      <c r="E17" s="20" t="s">
        <v>28</v>
      </c>
      <c r="F17" s="20" t="s">
        <v>29</v>
      </c>
      <c r="G17" s="20" t="s">
        <v>359</v>
      </c>
      <c r="H17" s="72" t="s">
        <v>360</v>
      </c>
      <c r="I17" s="20" t="s">
        <v>32</v>
      </c>
      <c r="J17" s="20" t="s">
        <v>33</v>
      </c>
      <c r="K17" s="20" t="s">
        <v>32</v>
      </c>
      <c r="L17" s="20" t="s">
        <v>418</v>
      </c>
      <c r="M17" s="20" t="s">
        <v>419</v>
      </c>
      <c r="N17" s="20">
        <v>601</v>
      </c>
      <c r="O17" s="20"/>
      <c r="P17" s="20"/>
      <c r="Q17" s="21">
        <v>66.27</v>
      </c>
      <c r="R17" s="21">
        <v>2.5</v>
      </c>
      <c r="S17" s="21">
        <v>68.77</v>
      </c>
      <c r="T17" s="20">
        <v>16</v>
      </c>
      <c r="U17" s="20">
        <v>44</v>
      </c>
      <c r="V17" s="20" t="s">
        <v>36</v>
      </c>
      <c r="W17" s="20"/>
      <c r="X17" s="20" t="s">
        <v>420</v>
      </c>
      <c r="Y17" s="22"/>
    </row>
    <row r="18" ht="98" spans="1:25">
      <c r="A18" s="20">
        <v>16</v>
      </c>
      <c r="B18" s="20">
        <v>2023010619</v>
      </c>
      <c r="C18" s="20" t="s">
        <v>421</v>
      </c>
      <c r="D18" s="20" t="s">
        <v>27</v>
      </c>
      <c r="E18" s="20" t="s">
        <v>28</v>
      </c>
      <c r="F18" s="20" t="s">
        <v>29</v>
      </c>
      <c r="G18" s="20" t="s">
        <v>359</v>
      </c>
      <c r="H18" s="72" t="s">
        <v>360</v>
      </c>
      <c r="I18" s="20" t="s">
        <v>32</v>
      </c>
      <c r="J18" s="20" t="s">
        <v>33</v>
      </c>
      <c r="K18" s="20" t="s">
        <v>33</v>
      </c>
      <c r="L18" s="20" t="s">
        <v>422</v>
      </c>
      <c r="M18" s="20" t="s">
        <v>423</v>
      </c>
      <c r="N18" s="20">
        <v>551</v>
      </c>
      <c r="O18" s="20"/>
      <c r="P18" s="20"/>
      <c r="Q18" s="21">
        <v>66.02</v>
      </c>
      <c r="R18" s="21">
        <v>2.73</v>
      </c>
      <c r="S18" s="21">
        <v>68.76</v>
      </c>
      <c r="T18" s="20">
        <v>17</v>
      </c>
      <c r="U18" s="20">
        <v>44</v>
      </c>
      <c r="V18" s="20" t="s">
        <v>407</v>
      </c>
      <c r="W18" s="20"/>
      <c r="X18" s="20" t="s">
        <v>424</v>
      </c>
      <c r="Y18" s="22"/>
    </row>
    <row r="19" spans="1:25">
      <c r="A19" s="20">
        <v>17</v>
      </c>
      <c r="B19" s="20">
        <v>2023010580</v>
      </c>
      <c r="C19" s="20" t="s">
        <v>425</v>
      </c>
      <c r="D19" s="20" t="s">
        <v>39</v>
      </c>
      <c r="E19" s="20" t="s">
        <v>28</v>
      </c>
      <c r="F19" s="20" t="s">
        <v>29</v>
      </c>
      <c r="G19" s="20" t="s">
        <v>359</v>
      </c>
      <c r="H19" s="72" t="s">
        <v>360</v>
      </c>
      <c r="I19" s="20" t="s">
        <v>32</v>
      </c>
      <c r="J19" s="20" t="s">
        <v>33</v>
      </c>
      <c r="K19" s="20" t="s">
        <v>32</v>
      </c>
      <c r="L19" s="20" t="s">
        <v>426</v>
      </c>
      <c r="M19" s="20" t="s">
        <v>427</v>
      </c>
      <c r="N19" s="20">
        <v>460</v>
      </c>
      <c r="O19" s="20"/>
      <c r="P19" s="20"/>
      <c r="Q19" s="21">
        <v>67.89</v>
      </c>
      <c r="R19" s="21">
        <v>0.5</v>
      </c>
      <c r="S19" s="21">
        <v>68.39</v>
      </c>
      <c r="T19" s="20">
        <v>18</v>
      </c>
      <c r="U19" s="20">
        <v>44</v>
      </c>
      <c r="V19" s="20" t="s">
        <v>36</v>
      </c>
      <c r="W19" s="20"/>
      <c r="X19" s="20" t="s">
        <v>428</v>
      </c>
      <c r="Y19" s="22"/>
    </row>
    <row r="20" spans="1:25">
      <c r="A20" s="20">
        <v>18</v>
      </c>
      <c r="B20" s="20">
        <v>2023010609</v>
      </c>
      <c r="C20" s="20" t="s">
        <v>429</v>
      </c>
      <c r="D20" s="20" t="s">
        <v>39</v>
      </c>
      <c r="E20" s="20" t="s">
        <v>28</v>
      </c>
      <c r="F20" s="20" t="s">
        <v>29</v>
      </c>
      <c r="G20" s="20" t="s">
        <v>359</v>
      </c>
      <c r="H20" s="72" t="s">
        <v>360</v>
      </c>
      <c r="I20" s="20" t="s">
        <v>32</v>
      </c>
      <c r="J20" s="20" t="s">
        <v>33</v>
      </c>
      <c r="K20" s="20" t="s">
        <v>32</v>
      </c>
      <c r="L20" s="20" t="s">
        <v>430</v>
      </c>
      <c r="M20" s="20" t="s">
        <v>431</v>
      </c>
      <c r="N20" s="20"/>
      <c r="O20" s="20"/>
      <c r="P20" s="20"/>
      <c r="Q20" s="21">
        <v>67.56</v>
      </c>
      <c r="R20" s="21">
        <v>0.75</v>
      </c>
      <c r="S20" s="21">
        <v>68.31</v>
      </c>
      <c r="T20" s="20">
        <v>19</v>
      </c>
      <c r="U20" s="20">
        <v>44</v>
      </c>
      <c r="V20" s="20" t="s">
        <v>36</v>
      </c>
      <c r="W20" s="20"/>
      <c r="X20" s="20" t="s">
        <v>432</v>
      </c>
      <c r="Y20" s="22" t="s">
        <v>433</v>
      </c>
    </row>
    <row r="30" spans="1:25">
      <c r="C30" s="2"/>
      <c r="D30" s="2"/>
      <c r="E30" s="2"/>
      <c r="F30" s="2"/>
      <c r="G30" s="2"/>
      <c r="H30" s="2"/>
      <c r="I30" s="2"/>
    </row>
    <row r="31" spans="1:25">
      <c r="C31" s="2"/>
      <c r="D31" s="2"/>
      <c r="E31" s="2"/>
      <c r="F31" s="2"/>
      <c r="G31" s="2"/>
      <c r="H31" s="2"/>
      <c r="I31" s="2"/>
    </row>
    <row r="32" spans="1:25">
      <c r="C32" s="2"/>
      <c r="D32" s="2"/>
      <c r="E32" s="2"/>
      <c r="F32" s="2"/>
      <c r="G32" s="2"/>
      <c r="H32" s="2"/>
      <c r="I32" s="2"/>
    </row>
    <row r="33" spans="3:9">
      <c r="C33" s="2"/>
      <c r="D33" s="2"/>
      <c r="E33" s="2"/>
      <c r="F33" s="2"/>
      <c r="G33" s="2"/>
      <c r="H33" s="2"/>
      <c r="I33" s="2"/>
    </row>
    <row r="34" spans="3:9">
      <c r="C34" s="2"/>
      <c r="D34" s="2"/>
      <c r="E34" s="2"/>
      <c r="F34" s="2"/>
      <c r="G34" s="2"/>
      <c r="H34" s="2"/>
      <c r="I34" s="2"/>
    </row>
    <row r="35" spans="3:9">
      <c r="C35" s="2"/>
      <c r="D35" s="2"/>
      <c r="E35" s="2"/>
      <c r="F35" s="2"/>
      <c r="G35" s="2"/>
      <c r="H35" s="2"/>
      <c r="I35" s="2"/>
    </row>
    <row r="36" spans="3:9">
      <c r="C36" s="2"/>
      <c r="D36" s="2"/>
      <c r="E36" s="2"/>
      <c r="F36" s="2"/>
      <c r="G36" s="2"/>
      <c r="H36" s="2"/>
      <c r="I36" s="2"/>
    </row>
    <row r="37" spans="3:9">
      <c r="C37" s="2"/>
      <c r="D37" s="2"/>
      <c r="E37" s="2"/>
      <c r="F37" s="2"/>
      <c r="G37" s="2"/>
      <c r="H37" s="2"/>
      <c r="I37" s="2"/>
    </row>
    <row r="38" spans="3:9">
      <c r="C38" s="2"/>
      <c r="D38" s="2"/>
      <c r="E38" s="2"/>
      <c r="F38" s="2"/>
      <c r="G38" s="2"/>
      <c r="H38" s="2"/>
      <c r="I38" s="2"/>
    </row>
    <row r="39" spans="3:9">
      <c r="C39" s="2"/>
      <c r="D39" s="2"/>
      <c r="E39" s="2"/>
      <c r="F39" s="2"/>
      <c r="G39" s="2"/>
      <c r="H39" s="2"/>
      <c r="I39" s="2"/>
    </row>
    <row r="40" spans="3:9">
      <c r="C40" s="2"/>
      <c r="D40" s="2"/>
      <c r="E40" s="2"/>
      <c r="F40" s="2"/>
      <c r="G40" s="2"/>
      <c r="H40" s="2"/>
      <c r="I40" s="2"/>
    </row>
    <row r="41" spans="3:9">
      <c r="C41" s="2"/>
      <c r="D41" s="2"/>
      <c r="E41" s="2"/>
      <c r="F41" s="2"/>
      <c r="G41" s="2"/>
      <c r="H41" s="2"/>
      <c r="I41" s="2"/>
    </row>
    <row r="42" spans="3:9">
      <c r="C42" s="2"/>
      <c r="D42" s="2"/>
      <c r="E42" s="2"/>
      <c r="F42" s="2"/>
      <c r="G42" s="2"/>
      <c r="H42" s="2"/>
      <c r="I42" s="2"/>
    </row>
    <row r="43" spans="3:9">
      <c r="C43" s="2"/>
      <c r="D43" s="2"/>
      <c r="E43" s="2"/>
      <c r="F43" s="2"/>
      <c r="G43" s="2"/>
      <c r="H43" s="2"/>
      <c r="I43" s="2"/>
    </row>
    <row r="44" spans="3:9">
      <c r="C44" s="2"/>
      <c r="D44" s="2"/>
      <c r="E44" s="2"/>
      <c r="F44" s="2"/>
      <c r="G44" s="2"/>
      <c r="H44" s="2"/>
      <c r="I44" s="2"/>
    </row>
    <row r="45" spans="3:9">
      <c r="C45" s="2"/>
      <c r="D45" s="2"/>
      <c r="E45" s="2"/>
      <c r="F45" s="2"/>
      <c r="G45" s="2"/>
      <c r="H45" s="2"/>
      <c r="I45" s="2"/>
    </row>
    <row r="46" spans="3:9">
      <c r="C46" s="2"/>
      <c r="D46" s="2"/>
      <c r="E46" s="2"/>
      <c r="F46" s="2"/>
      <c r="G46" s="2"/>
      <c r="H46" s="2"/>
      <c r="I46" s="2"/>
    </row>
    <row r="47" spans="3:9">
      <c r="C47" s="2"/>
      <c r="D47" s="2"/>
      <c r="E47" s="2"/>
      <c r="F47" s="2"/>
      <c r="G47" s="2"/>
      <c r="H47" s="2"/>
      <c r="I47" s="2"/>
    </row>
    <row r="48" spans="3:9">
      <c r="C48" s="2"/>
      <c r="D48" s="2"/>
      <c r="E48" s="2"/>
      <c r="F48" s="2"/>
      <c r="G48" s="2"/>
      <c r="H48" s="2"/>
      <c r="I48" s="2"/>
    </row>
    <row r="49" spans="3:9">
      <c r="C49" s="2"/>
      <c r="D49" s="2"/>
      <c r="E49" s="2"/>
      <c r="F49" s="2"/>
      <c r="G49" s="2"/>
      <c r="H49" s="2"/>
      <c r="I49" s="2"/>
    </row>
    <row r="50" spans="3:9">
      <c r="C50" s="2"/>
      <c r="D50" s="2"/>
      <c r="E50" s="2"/>
      <c r="F50" s="2"/>
      <c r="G50" s="2"/>
      <c r="H50" s="2"/>
      <c r="I50" s="2"/>
    </row>
    <row r="51" spans="3:9">
      <c r="C51" s="2"/>
      <c r="D51" s="2"/>
      <c r="E51" s="2"/>
      <c r="F51" s="2"/>
      <c r="G51" s="2"/>
      <c r="H51" s="2"/>
      <c r="I51" s="2"/>
    </row>
    <row r="52" spans="3:9">
      <c r="C52" s="2"/>
      <c r="D52" s="2"/>
      <c r="E52" s="2"/>
      <c r="F52" s="2"/>
      <c r="G52" s="2"/>
      <c r="H52" s="2"/>
      <c r="I52" s="2"/>
    </row>
    <row r="53" spans="3:9">
      <c r="C53" s="2"/>
      <c r="D53" s="2"/>
      <c r="E53" s="2"/>
      <c r="F53" s="2"/>
      <c r="G53" s="2"/>
      <c r="H53" s="2"/>
      <c r="I53" s="2"/>
    </row>
    <row r="54" spans="3:9">
      <c r="C54" s="2"/>
      <c r="D54" s="2"/>
      <c r="E54" s="2"/>
      <c r="F54" s="2"/>
      <c r="G54" s="2"/>
      <c r="H54" s="2"/>
      <c r="I54" s="2"/>
    </row>
    <row r="55" spans="3:9">
      <c r="C55" s="2"/>
      <c r="D55" s="2"/>
      <c r="E55" s="2"/>
      <c r="F55" s="2"/>
      <c r="G55" s="2"/>
      <c r="H55" s="2"/>
      <c r="I55" s="2"/>
    </row>
    <row r="56" spans="3:9">
      <c r="C56" s="2"/>
      <c r="D56" s="2"/>
      <c r="E56" s="2"/>
      <c r="F56" s="2"/>
      <c r="G56" s="2"/>
      <c r="H56" s="2"/>
      <c r="I56" s="2"/>
    </row>
    <row r="57" spans="3:9">
      <c r="C57" s="2"/>
      <c r="D57" s="2"/>
      <c r="E57" s="2"/>
      <c r="F57" s="2"/>
      <c r="G57" s="2"/>
      <c r="H57" s="2"/>
      <c r="I57" s="2"/>
    </row>
    <row r="58" spans="3:9">
      <c r="C58" s="2"/>
      <c r="D58" s="2"/>
      <c r="E58" s="2"/>
      <c r="F58" s="2"/>
      <c r="G58" s="2"/>
      <c r="H58" s="2"/>
      <c r="I58" s="2"/>
    </row>
    <row r="59" spans="3:9">
      <c r="C59" s="2"/>
      <c r="D59" s="2"/>
      <c r="E59" s="2"/>
      <c r="F59" s="2"/>
      <c r="G59" s="2"/>
      <c r="H59" s="2"/>
      <c r="I59" s="2"/>
    </row>
    <row r="60" spans="3:9">
      <c r="C60" s="2"/>
      <c r="D60" s="2"/>
      <c r="E60" s="2"/>
      <c r="F60" s="2"/>
      <c r="G60" s="2"/>
      <c r="H60" s="2"/>
      <c r="I60" s="2"/>
    </row>
    <row r="61" spans="3:9">
      <c r="C61" s="2"/>
      <c r="D61" s="2"/>
      <c r="E61" s="2"/>
      <c r="F61" s="2"/>
      <c r="G61" s="2"/>
      <c r="H61" s="2"/>
      <c r="I61" s="2"/>
    </row>
    <row r="62" spans="3:9">
      <c r="C62" s="2"/>
      <c r="D62" s="2"/>
      <c r="E62" s="2"/>
      <c r="F62" s="2"/>
      <c r="G62" s="2"/>
      <c r="H62" s="2"/>
      <c r="I62" s="2"/>
    </row>
  </sheetData>
  <mergeCells count="23">
    <mergeCell ref="N1:P1"/>
    <mergeCell ref="A1:A2"/>
    <mergeCell ref="B1:B2"/>
    <mergeCell ref="C1:C2"/>
    <mergeCell ref="D1:D2"/>
    <mergeCell ref="E1:E2"/>
    <mergeCell ref="F1:F2"/>
    <mergeCell ref="G1:G2"/>
    <mergeCell ref="H1:H2"/>
    <mergeCell ref="I1:I2"/>
    <mergeCell ref="J1:J2"/>
    <mergeCell ref="K1:K2"/>
    <mergeCell ref="L1:L2"/>
    <mergeCell ref="M1:M2"/>
    <mergeCell ref="Q1:Q2"/>
    <mergeCell ref="R1:R2"/>
    <mergeCell ref="S1:S2"/>
    <mergeCell ref="T1:T2"/>
    <mergeCell ref="U1:U2"/>
    <mergeCell ref="V1:V2"/>
    <mergeCell ref="W1:W2"/>
    <mergeCell ref="X1:X2"/>
    <mergeCell ref="Y1:Y2"/>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Y21"/>
  <sheetViews>
    <sheetView tabSelected="1" zoomScale="85" zoomScaleNormal="85" workbookViewId="0">
      <selection activeCell="T4" sqref="T4"/>
    </sheetView>
  </sheetViews>
  <sheetFormatPr defaultColWidth="8.89090909090909" defaultRowHeight="14"/>
  <cols>
    <col min="1" max="1" width="4.78181818181818" style="1" customWidth="1"/>
    <col min="2" max="2" width="16.0363636363636" style="1" customWidth="1"/>
    <col min="3" max="3" width="9.33636363636364" style="1" customWidth="1"/>
    <col min="4" max="4" width="4.78181818181818" style="1" customWidth="1"/>
    <col min="5" max="5" width="12.1090909090909" style="1" customWidth="1"/>
    <col min="6" max="6" width="26.5545454545455" style="1" customWidth="1"/>
    <col min="7" max="7" width="16.7818181818182" style="1" customWidth="1"/>
    <col min="8" max="8" width="8.78181818181818" style="1" customWidth="1"/>
    <col min="9" max="9" width="16.7818181818182" style="1" customWidth="1"/>
    <col min="10" max="10" width="52.7818181818182" style="1" customWidth="1"/>
    <col min="11" max="11" width="28.7818181818182" style="1" customWidth="1"/>
    <col min="12" max="12" width="50.7818181818182" style="1" customWidth="1"/>
    <col min="13" max="13" width="47.8909090909091" style="1" customWidth="1"/>
    <col min="14" max="19" width="8.78181818181818" style="1" customWidth="1"/>
    <col min="20" max="20" width="16.7818181818182" style="1" customWidth="1"/>
    <col min="21" max="21" width="10.7818181818182" style="1" customWidth="1"/>
    <col min="22" max="22" width="13.8909090909091" style="1" customWidth="1"/>
    <col min="23" max="23" width="20.7818181818182" style="1" customWidth="1"/>
    <col min="24" max="24" width="97.8909090909091" style="1" customWidth="1"/>
    <col min="25" max="25" width="4.78181818181818" style="1" customWidth="1"/>
    <col min="26" max="16384" width="8.89090909090909" style="2"/>
  </cols>
  <sheetData>
    <row r="1" spans="1:25">
      <c r="A1" s="3" t="s">
        <v>0</v>
      </c>
      <c r="B1" s="4" t="s">
        <v>1</v>
      </c>
      <c r="C1" s="5" t="s">
        <v>2</v>
      </c>
      <c r="D1" s="6" t="s">
        <v>3</v>
      </c>
      <c r="E1" s="6" t="s">
        <v>4</v>
      </c>
      <c r="F1" s="5" t="s">
        <v>5</v>
      </c>
      <c r="G1" s="6" t="s">
        <v>6</v>
      </c>
      <c r="H1" s="6" t="s">
        <v>7</v>
      </c>
      <c r="I1" s="6" t="s">
        <v>8</v>
      </c>
      <c r="J1" s="6" t="s">
        <v>9</v>
      </c>
      <c r="K1" s="6" t="s">
        <v>10</v>
      </c>
      <c r="L1" s="6" t="s">
        <v>11</v>
      </c>
      <c r="M1" s="6" t="s">
        <v>12</v>
      </c>
      <c r="N1" s="6" t="s">
        <v>13</v>
      </c>
      <c r="O1" s="7"/>
      <c r="P1" s="8"/>
      <c r="Q1" s="3" t="s">
        <v>252</v>
      </c>
      <c r="R1" s="6" t="s">
        <v>253</v>
      </c>
      <c r="S1" s="9" t="s">
        <v>16</v>
      </c>
      <c r="T1" s="3" t="s">
        <v>17</v>
      </c>
      <c r="U1" s="3" t="s">
        <v>18</v>
      </c>
      <c r="V1" s="10" t="s">
        <v>19</v>
      </c>
      <c r="W1" s="6" t="s">
        <v>20</v>
      </c>
      <c r="X1" s="10" t="s">
        <v>21</v>
      </c>
      <c r="Y1" s="6" t="s">
        <v>22</v>
      </c>
    </row>
    <row r="2" ht="60" customHeight="1" spans="1:25">
      <c r="A2" s="11"/>
      <c r="B2" s="12"/>
      <c r="C2" s="11"/>
      <c r="D2" s="11"/>
      <c r="E2" s="11"/>
      <c r="F2" s="11"/>
      <c r="G2" s="11"/>
      <c r="H2" s="11"/>
      <c r="I2" s="11"/>
      <c r="J2" s="11"/>
      <c r="K2" s="11"/>
      <c r="L2" s="11"/>
      <c r="M2" s="11"/>
      <c r="N2" s="3" t="s">
        <v>23</v>
      </c>
      <c r="O2" s="6" t="s">
        <v>24</v>
      </c>
      <c r="P2" s="6" t="s">
        <v>25</v>
      </c>
      <c r="Q2" s="11"/>
      <c r="R2" s="11"/>
      <c r="S2" s="11"/>
      <c r="T2" s="11"/>
      <c r="U2" s="11"/>
      <c r="V2" s="13"/>
      <c r="W2" s="11"/>
      <c r="X2" s="13"/>
      <c r="Y2" s="11"/>
    </row>
    <row r="3" ht="26" spans="1:25">
      <c r="A3" s="14">
        <v>1</v>
      </c>
      <c r="B3" s="14" t="s">
        <v>434</v>
      </c>
      <c r="C3" s="15" t="s">
        <v>435</v>
      </c>
      <c r="D3" s="15" t="s">
        <v>27</v>
      </c>
      <c r="E3" s="15" t="s">
        <v>90</v>
      </c>
      <c r="F3" s="15" t="s">
        <v>29</v>
      </c>
      <c r="G3" s="15" t="s">
        <v>436</v>
      </c>
      <c r="H3" s="73" t="s">
        <v>437</v>
      </c>
      <c r="I3" s="15" t="s">
        <v>32</v>
      </c>
      <c r="J3" s="15" t="s">
        <v>33</v>
      </c>
      <c r="K3" s="15" t="s">
        <v>32</v>
      </c>
      <c r="L3" s="16" t="s">
        <v>438</v>
      </c>
      <c r="M3" s="14" t="s">
        <v>439</v>
      </c>
      <c r="N3" s="14">
        <v>577</v>
      </c>
      <c r="O3" s="17"/>
      <c r="P3" s="17"/>
      <c r="Q3" s="18">
        <v>71.62</v>
      </c>
      <c r="R3" s="18">
        <v>1.17</v>
      </c>
      <c r="S3" s="18">
        <v>72.79</v>
      </c>
      <c r="T3" s="14">
        <v>2</v>
      </c>
      <c r="U3" s="14">
        <v>22</v>
      </c>
      <c r="V3" s="15" t="s">
        <v>36</v>
      </c>
      <c r="W3" s="15"/>
      <c r="X3" s="14" t="s">
        <v>440</v>
      </c>
      <c r="Y3" s="14"/>
    </row>
    <row r="4" ht="39" spans="1:25">
      <c r="A4" s="14">
        <v>2</v>
      </c>
      <c r="B4" s="14" t="s">
        <v>441</v>
      </c>
      <c r="C4" s="15" t="s">
        <v>442</v>
      </c>
      <c r="D4" s="15" t="s">
        <v>27</v>
      </c>
      <c r="E4" s="15" t="s">
        <v>28</v>
      </c>
      <c r="F4" s="15" t="s">
        <v>29</v>
      </c>
      <c r="G4" s="15" t="s">
        <v>436</v>
      </c>
      <c r="H4" s="73" t="s">
        <v>437</v>
      </c>
      <c r="I4" s="15" t="s">
        <v>32</v>
      </c>
      <c r="J4" s="15" t="s">
        <v>33</v>
      </c>
      <c r="K4" s="15" t="s">
        <v>32</v>
      </c>
      <c r="L4" s="16" t="s">
        <v>443</v>
      </c>
      <c r="M4" s="14" t="s">
        <v>444</v>
      </c>
      <c r="N4" s="14">
        <v>554</v>
      </c>
      <c r="O4" s="17"/>
      <c r="P4" s="17"/>
      <c r="Q4" s="18">
        <v>67.61</v>
      </c>
      <c r="R4" s="18">
        <v>2.8</v>
      </c>
      <c r="S4" s="18">
        <v>70.41</v>
      </c>
      <c r="T4" s="14">
        <v>4</v>
      </c>
      <c r="U4" s="14">
        <v>22</v>
      </c>
      <c r="V4" s="15" t="s">
        <v>36</v>
      </c>
      <c r="W4" s="15"/>
      <c r="X4" s="14" t="s">
        <v>445</v>
      </c>
      <c r="Y4" s="14"/>
    </row>
    <row r="5" ht="17.4" customHeight="1" spans="1:25">
      <c r="A5" s="14">
        <v>3</v>
      </c>
      <c r="B5" s="14"/>
      <c r="C5" s="19"/>
      <c r="D5" s="19"/>
      <c r="E5" s="19"/>
      <c r="F5" s="19"/>
      <c r="G5" s="15"/>
      <c r="H5" s="14"/>
      <c r="I5" s="15"/>
      <c r="J5" s="15"/>
      <c r="K5" s="15"/>
      <c r="L5" s="16"/>
      <c r="M5" s="14"/>
      <c r="N5" s="14"/>
      <c r="O5" s="17"/>
      <c r="P5" s="17"/>
      <c r="Q5" s="18"/>
      <c r="R5" s="18"/>
      <c r="S5" s="18"/>
      <c r="T5" s="14"/>
      <c r="U5" s="14"/>
      <c r="V5" s="15"/>
      <c r="W5" s="15"/>
      <c r="X5" s="14"/>
      <c r="Y5" s="14"/>
    </row>
    <row r="6" ht="17.4" customHeight="1" spans="1:25">
      <c r="A6" s="14">
        <v>4</v>
      </c>
      <c r="B6" s="14"/>
      <c r="C6" s="19"/>
      <c r="D6" s="19"/>
      <c r="E6" s="19"/>
      <c r="F6" s="19"/>
      <c r="G6" s="15"/>
      <c r="H6" s="14"/>
      <c r="I6" s="15"/>
      <c r="J6" s="15"/>
      <c r="K6" s="15"/>
      <c r="L6" s="16"/>
      <c r="M6" s="14"/>
      <c r="N6" s="14"/>
      <c r="O6" s="17"/>
      <c r="P6" s="17"/>
      <c r="Q6" s="18"/>
      <c r="R6" s="18"/>
      <c r="S6" s="18"/>
      <c r="T6" s="14"/>
      <c r="U6" s="14"/>
      <c r="V6" s="15"/>
      <c r="W6" s="15"/>
      <c r="X6" s="14"/>
      <c r="Y6" s="14"/>
    </row>
    <row r="7" ht="17.4" customHeight="1" spans="1:25">
      <c r="A7" s="14">
        <v>5</v>
      </c>
      <c r="B7" s="14"/>
      <c r="C7" s="19"/>
      <c r="D7" s="19"/>
      <c r="E7" s="19"/>
      <c r="F7" s="19"/>
      <c r="G7" s="15"/>
      <c r="H7" s="14"/>
      <c r="I7" s="15"/>
      <c r="J7" s="15"/>
      <c r="K7" s="15"/>
      <c r="L7" s="16"/>
      <c r="M7" s="14"/>
      <c r="N7" s="14"/>
      <c r="O7" s="17"/>
      <c r="P7" s="17"/>
      <c r="Q7" s="18"/>
      <c r="R7" s="18"/>
      <c r="S7" s="18"/>
      <c r="T7" s="14"/>
      <c r="U7" s="14"/>
      <c r="V7" s="15"/>
      <c r="W7" s="15"/>
      <c r="X7" s="14"/>
      <c r="Y7" s="14"/>
    </row>
    <row r="8" ht="17.4" customHeight="1" spans="1:25">
      <c r="A8" s="14">
        <v>6</v>
      </c>
      <c r="B8" s="14"/>
      <c r="C8" s="19"/>
      <c r="D8" s="19"/>
      <c r="E8" s="19"/>
      <c r="F8" s="19"/>
      <c r="G8" s="15"/>
      <c r="H8" s="14"/>
      <c r="I8" s="15"/>
      <c r="J8" s="15"/>
      <c r="K8" s="15"/>
      <c r="L8" s="16"/>
      <c r="M8" s="14"/>
      <c r="N8" s="14"/>
      <c r="O8" s="17"/>
      <c r="P8" s="17"/>
      <c r="Q8" s="18"/>
      <c r="R8" s="18"/>
      <c r="S8" s="18"/>
      <c r="T8" s="14"/>
      <c r="U8" s="14"/>
      <c r="V8" s="15"/>
      <c r="W8" s="15"/>
      <c r="X8" s="14"/>
      <c r="Y8" s="14"/>
    </row>
    <row r="9" ht="17.4" customHeight="1" spans="1:25">
      <c r="A9" s="14">
        <v>7</v>
      </c>
      <c r="B9" s="14"/>
      <c r="C9" s="19"/>
      <c r="D9" s="19"/>
      <c r="E9" s="19"/>
      <c r="F9" s="19"/>
      <c r="G9" s="15"/>
      <c r="H9" s="14"/>
      <c r="I9" s="15"/>
      <c r="J9" s="15"/>
      <c r="K9" s="15"/>
      <c r="L9" s="16"/>
      <c r="M9" s="14"/>
      <c r="N9" s="14"/>
      <c r="O9" s="17"/>
      <c r="P9" s="17"/>
      <c r="Q9" s="18"/>
      <c r="R9" s="18"/>
      <c r="S9" s="18"/>
      <c r="T9" s="14"/>
      <c r="U9" s="14"/>
      <c r="V9" s="15"/>
      <c r="W9" s="15"/>
      <c r="X9" s="14"/>
      <c r="Y9" s="14"/>
    </row>
    <row r="10" ht="17.4" customHeight="1" spans="1:25">
      <c r="A10" s="14">
        <v>8</v>
      </c>
      <c r="B10" s="14"/>
      <c r="C10" s="19"/>
      <c r="D10" s="19"/>
      <c r="E10" s="19"/>
      <c r="F10" s="19"/>
      <c r="G10" s="15"/>
      <c r="H10" s="14"/>
      <c r="I10" s="15"/>
      <c r="J10" s="15"/>
      <c r="K10" s="15"/>
      <c r="L10" s="16"/>
      <c r="M10" s="14"/>
      <c r="N10" s="14"/>
      <c r="O10" s="17"/>
      <c r="P10" s="17"/>
      <c r="Q10" s="18"/>
      <c r="R10" s="18"/>
      <c r="S10" s="18"/>
      <c r="T10" s="14"/>
      <c r="U10" s="14"/>
      <c r="V10" s="15"/>
      <c r="W10" s="15"/>
      <c r="X10" s="14"/>
      <c r="Y10" s="14"/>
    </row>
    <row r="11" ht="17.4" customHeight="1" spans="1:25">
      <c r="A11" s="14">
        <v>9</v>
      </c>
      <c r="B11" s="14"/>
      <c r="C11" s="19"/>
      <c r="D11" s="19"/>
      <c r="E11" s="19"/>
      <c r="F11" s="19"/>
      <c r="G11" s="15"/>
      <c r="H11" s="14"/>
      <c r="I11" s="15"/>
      <c r="J11" s="15"/>
      <c r="K11" s="15"/>
      <c r="L11" s="16"/>
      <c r="M11" s="14"/>
      <c r="N11" s="14"/>
      <c r="O11" s="17"/>
      <c r="P11" s="17"/>
      <c r="Q11" s="18"/>
      <c r="R11" s="18"/>
      <c r="S11" s="18"/>
      <c r="T11" s="14"/>
      <c r="U11" s="14"/>
      <c r="V11" s="15"/>
      <c r="W11" s="15"/>
      <c r="X11" s="14"/>
      <c r="Y11" s="14"/>
    </row>
    <row r="12" ht="17.4" customHeight="1" spans="1:25">
      <c r="A12" s="14">
        <v>10</v>
      </c>
      <c r="B12" s="14"/>
      <c r="C12" s="19"/>
      <c r="D12" s="19"/>
      <c r="E12" s="19"/>
      <c r="F12" s="19"/>
      <c r="G12" s="15"/>
      <c r="H12" s="14"/>
      <c r="I12" s="15"/>
      <c r="J12" s="15"/>
      <c r="K12" s="15"/>
      <c r="L12" s="16"/>
      <c r="M12" s="14"/>
      <c r="N12" s="14"/>
      <c r="O12" s="17"/>
      <c r="P12" s="17"/>
      <c r="Q12" s="18"/>
      <c r="R12" s="18"/>
      <c r="S12" s="18"/>
      <c r="T12" s="14"/>
      <c r="U12" s="14"/>
      <c r="V12" s="15"/>
      <c r="W12" s="15"/>
      <c r="X12" s="14"/>
      <c r="Y12" s="14"/>
    </row>
    <row r="13" ht="17.4" customHeight="1" spans="1:25">
      <c r="A13" s="14">
        <v>11</v>
      </c>
      <c r="B13" s="14"/>
      <c r="C13" s="19"/>
      <c r="D13" s="19"/>
      <c r="E13" s="19"/>
      <c r="F13" s="19"/>
      <c r="G13" s="15"/>
      <c r="H13" s="14"/>
      <c r="I13" s="15"/>
      <c r="J13" s="15"/>
      <c r="K13" s="15"/>
      <c r="L13" s="16"/>
      <c r="M13" s="14"/>
      <c r="N13" s="14"/>
      <c r="O13" s="17"/>
      <c r="P13" s="17"/>
      <c r="Q13" s="18"/>
      <c r="R13" s="18"/>
      <c r="S13" s="18"/>
      <c r="T13" s="14"/>
      <c r="U13" s="14"/>
      <c r="V13" s="15"/>
      <c r="W13" s="15"/>
      <c r="X13" s="14"/>
      <c r="Y13" s="14"/>
    </row>
    <row r="14" ht="17.4" customHeight="1" spans="1:25">
      <c r="A14" s="14">
        <v>12</v>
      </c>
      <c r="B14" s="14"/>
      <c r="C14" s="19"/>
      <c r="D14" s="19"/>
      <c r="E14" s="19"/>
      <c r="F14" s="19"/>
      <c r="G14" s="15"/>
      <c r="H14" s="14"/>
      <c r="I14" s="15"/>
      <c r="J14" s="15"/>
      <c r="K14" s="15"/>
      <c r="L14" s="16"/>
      <c r="M14" s="14"/>
      <c r="N14" s="14"/>
      <c r="O14" s="17"/>
      <c r="P14" s="17"/>
      <c r="Q14" s="18"/>
      <c r="R14" s="18"/>
      <c r="S14" s="18"/>
      <c r="T14" s="14"/>
      <c r="U14" s="14"/>
      <c r="V14" s="15"/>
      <c r="W14" s="15"/>
      <c r="X14" s="14"/>
      <c r="Y14" s="14"/>
    </row>
    <row r="15" ht="17.4" customHeight="1" spans="1:25">
      <c r="A15" s="14">
        <v>13</v>
      </c>
      <c r="B15" s="14"/>
      <c r="C15" s="19"/>
      <c r="D15" s="19"/>
      <c r="E15" s="19"/>
      <c r="F15" s="19"/>
      <c r="G15" s="15"/>
      <c r="H15" s="14"/>
      <c r="I15" s="15"/>
      <c r="J15" s="15"/>
      <c r="K15" s="15"/>
      <c r="L15" s="16"/>
      <c r="M15" s="14"/>
      <c r="N15" s="14"/>
      <c r="O15" s="17"/>
      <c r="P15" s="17"/>
      <c r="Q15" s="18"/>
      <c r="R15" s="18"/>
      <c r="S15" s="18"/>
      <c r="T15" s="14"/>
      <c r="U15" s="14"/>
      <c r="V15" s="15"/>
      <c r="W15" s="15"/>
      <c r="X15" s="14"/>
      <c r="Y15" s="14"/>
    </row>
    <row r="16" ht="17.4" customHeight="1" spans="1:25">
      <c r="A16" s="14">
        <v>14</v>
      </c>
      <c r="B16" s="14"/>
      <c r="C16" s="19"/>
      <c r="D16" s="19"/>
      <c r="E16" s="19"/>
      <c r="F16" s="19"/>
      <c r="G16" s="15"/>
      <c r="H16" s="14"/>
      <c r="I16" s="15"/>
      <c r="J16" s="15"/>
      <c r="K16" s="15"/>
      <c r="L16" s="16"/>
      <c r="M16" s="14"/>
      <c r="N16" s="14"/>
      <c r="O16" s="17"/>
      <c r="P16" s="17"/>
      <c r="Q16" s="18"/>
      <c r="R16" s="18"/>
      <c r="S16" s="18"/>
      <c r="T16" s="14"/>
      <c r="U16" s="14"/>
      <c r="V16" s="15"/>
      <c r="W16" s="15"/>
      <c r="X16" s="14"/>
      <c r="Y16" s="14"/>
    </row>
    <row r="17" ht="17.4" customHeight="1" spans="1:25">
      <c r="A17" s="14">
        <v>15</v>
      </c>
      <c r="B17" s="14"/>
      <c r="C17" s="19"/>
      <c r="D17" s="19"/>
      <c r="E17" s="19"/>
      <c r="F17" s="19"/>
      <c r="G17" s="15"/>
      <c r="H17" s="14"/>
      <c r="I17" s="15"/>
      <c r="J17" s="15"/>
      <c r="K17" s="15"/>
      <c r="L17" s="16"/>
      <c r="M17" s="14"/>
      <c r="N17" s="14"/>
      <c r="O17" s="17"/>
      <c r="P17" s="17"/>
      <c r="Q17" s="18"/>
      <c r="R17" s="18"/>
      <c r="S17" s="18"/>
      <c r="T17" s="14"/>
      <c r="U17" s="14"/>
      <c r="V17" s="15"/>
      <c r="W17" s="15"/>
      <c r="X17" s="14"/>
      <c r="Y17" s="14"/>
    </row>
    <row r="18" ht="17.4" customHeight="1" spans="1:25">
      <c r="A18" s="14">
        <v>16</v>
      </c>
      <c r="B18" s="14"/>
      <c r="C18" s="19"/>
      <c r="D18" s="19"/>
      <c r="E18" s="19"/>
      <c r="F18" s="19"/>
      <c r="G18" s="15"/>
      <c r="H18" s="14"/>
      <c r="I18" s="15"/>
      <c r="J18" s="15"/>
      <c r="K18" s="15"/>
      <c r="L18" s="16"/>
      <c r="M18" s="14"/>
      <c r="N18" s="14"/>
      <c r="O18" s="17"/>
      <c r="P18" s="17"/>
      <c r="Q18" s="18"/>
      <c r="R18" s="18"/>
      <c r="S18" s="18"/>
      <c r="T18" s="14"/>
      <c r="U18" s="14"/>
      <c r="V18" s="15"/>
      <c r="W18" s="15"/>
      <c r="X18" s="14"/>
      <c r="Y18" s="14"/>
    </row>
    <row r="19" ht="17.4" customHeight="1" spans="1:25">
      <c r="A19" s="14">
        <v>17</v>
      </c>
      <c r="B19" s="14"/>
      <c r="C19" s="19"/>
      <c r="D19" s="19"/>
      <c r="E19" s="19"/>
      <c r="F19" s="19"/>
      <c r="G19" s="15"/>
      <c r="H19" s="14"/>
      <c r="I19" s="15"/>
      <c r="J19" s="15"/>
      <c r="K19" s="15"/>
      <c r="L19" s="16"/>
      <c r="M19" s="14"/>
      <c r="N19" s="14"/>
      <c r="O19" s="17"/>
      <c r="P19" s="17"/>
      <c r="Q19" s="18"/>
      <c r="R19" s="18"/>
      <c r="S19" s="18"/>
      <c r="T19" s="14"/>
      <c r="U19" s="14"/>
      <c r="V19" s="15"/>
      <c r="W19" s="15"/>
      <c r="X19" s="14"/>
      <c r="Y19" s="14"/>
    </row>
    <row r="20" ht="17.4" customHeight="1" spans="1:25">
      <c r="A20" s="14">
        <v>18</v>
      </c>
      <c r="B20" s="14"/>
      <c r="C20" s="19"/>
      <c r="D20" s="19"/>
      <c r="E20" s="19"/>
      <c r="F20" s="19"/>
      <c r="G20" s="15"/>
      <c r="H20" s="14"/>
      <c r="I20" s="15"/>
      <c r="J20" s="15"/>
      <c r="K20" s="15"/>
      <c r="L20" s="16"/>
      <c r="M20" s="14"/>
      <c r="N20" s="14"/>
      <c r="O20" s="17"/>
      <c r="P20" s="17"/>
      <c r="Q20" s="18"/>
      <c r="R20" s="18"/>
      <c r="S20" s="18"/>
      <c r="T20" s="14"/>
      <c r="U20" s="14"/>
      <c r="V20" s="15"/>
      <c r="W20" s="15"/>
      <c r="X20" s="14"/>
      <c r="Y20" s="14"/>
    </row>
    <row r="21" ht="17.4" customHeight="1" spans="1:25">
      <c r="A21" s="14">
        <v>19</v>
      </c>
      <c r="B21" s="14"/>
      <c r="C21" s="19"/>
      <c r="D21" s="19"/>
      <c r="E21" s="19"/>
      <c r="F21" s="19"/>
      <c r="G21" s="15"/>
      <c r="H21" s="14"/>
      <c r="I21" s="15"/>
      <c r="J21" s="15"/>
      <c r="K21" s="15"/>
      <c r="L21" s="16"/>
      <c r="M21" s="14"/>
      <c r="N21" s="14"/>
      <c r="O21" s="17"/>
      <c r="P21" s="17"/>
      <c r="Q21" s="18"/>
      <c r="R21" s="18"/>
      <c r="S21" s="18"/>
      <c r="T21" s="14"/>
      <c r="U21" s="14"/>
      <c r="V21" s="15"/>
      <c r="W21" s="15"/>
      <c r="X21" s="14"/>
      <c r="Y21" s="14"/>
    </row>
  </sheetData>
  <mergeCells count="23">
    <mergeCell ref="N1:P1"/>
    <mergeCell ref="A1:A2"/>
    <mergeCell ref="B1:B2"/>
    <mergeCell ref="C1:C2"/>
    <mergeCell ref="D1:D2"/>
    <mergeCell ref="E1:E2"/>
    <mergeCell ref="F1:F2"/>
    <mergeCell ref="G1:G2"/>
    <mergeCell ref="H1:H2"/>
    <mergeCell ref="I1:I2"/>
    <mergeCell ref="J1:J2"/>
    <mergeCell ref="K1:K2"/>
    <mergeCell ref="L1:L2"/>
    <mergeCell ref="M1:M2"/>
    <mergeCell ref="Q1:Q2"/>
    <mergeCell ref="R1:R2"/>
    <mergeCell ref="S1:S2"/>
    <mergeCell ref="T1:T2"/>
    <mergeCell ref="U1:U2"/>
    <mergeCell ref="V1:V2"/>
    <mergeCell ref="W1:W2"/>
    <mergeCell ref="X1:X2"/>
    <mergeCell ref="Y1:Y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4</vt:i4>
      </vt:variant>
    </vt:vector>
  </HeadingPairs>
  <TitlesOfParts>
    <vt:vector size="4" baseType="lpstr">
      <vt:lpstr>化学工程与工艺</vt:lpstr>
      <vt:lpstr>能源化学工程</vt:lpstr>
      <vt:lpstr>环境工程</vt:lpstr>
      <vt:lpstr>环境科学</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19125</dc:creator>
  <cp:lastModifiedBy>周心如</cp:lastModifiedBy>
  <dcterms:created xsi:type="dcterms:W3CDTF">2026-08-22T09:55:00Z</dcterms:created>
  <dcterms:modified xsi:type="dcterms:W3CDTF">2026-08-22T10:37:37Z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67877B59E31D4AB29DDC067AAE3C647E_13</vt:lpwstr>
  </property>
  <property fmtid="{D5CDD505-2E9C-101B-9397-08002B2CF9AE}" pid="3" name="KSOProductBuildVer">
    <vt:lpwstr>2052-12.1.0.28043</vt:lpwstr>
  </property>
  <property fmtid="{D5CDD505-2E9C-101B-9397-08002B2CF9AE}" pid="4" name="CalculationRule">
    <vt:i4>1</vt:i4>
  </property>
</Properties>
</file>