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1"/>
  </bookViews>
  <sheets>
    <sheet name="085706(专硕)" sheetId="4" r:id="rId1"/>
    <sheet name="082000(学硕）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<sst xmlns="http://schemas.openxmlformats.org/spreadsheetml/2006/main" count="144" uniqueCount="113">
  <si>
    <t>中国石油大学（北京）非常规院2023级石油与天然气工程专业研究生综合测评汇总表</t>
  </si>
  <si>
    <t>学号</t>
  </si>
  <si>
    <t>姓名</t>
  </si>
  <si>
    <t>德育成绩</t>
  </si>
  <si>
    <t>智育成绩</t>
  </si>
  <si>
    <t>文体成绩</t>
  </si>
  <si>
    <t>总分</t>
  </si>
  <si>
    <t>排名</t>
  </si>
  <si>
    <t>基础分</t>
  </si>
  <si>
    <t>奖励分</t>
  </si>
  <si>
    <t>惩罚分</t>
  </si>
  <si>
    <t>总 分</t>
  </si>
  <si>
    <t>加权分</t>
  </si>
  <si>
    <t>学习成绩分</t>
  </si>
  <si>
    <t>基本分</t>
  </si>
  <si>
    <t>2023216643</t>
  </si>
  <si>
    <t>蔡家浩</t>
  </si>
  <si>
    <t>2023216644</t>
  </si>
  <si>
    <t>管伟鹏</t>
  </si>
  <si>
    <t>2023216645</t>
  </si>
  <si>
    <t>王冠潜</t>
  </si>
  <si>
    <t>2023216647</t>
  </si>
  <si>
    <t>王云</t>
  </si>
  <si>
    <t>-2</t>
  </si>
  <si>
    <t>2023216648</t>
  </si>
  <si>
    <t>张雨杰</t>
  </si>
  <si>
    <t>2023216649</t>
  </si>
  <si>
    <t>何兵燹</t>
  </si>
  <si>
    <t>2023216652</t>
  </si>
  <si>
    <t>于森</t>
  </si>
  <si>
    <t>2023216655</t>
  </si>
  <si>
    <t>郭方帅</t>
  </si>
  <si>
    <t>2023216656</t>
  </si>
  <si>
    <t>刘铭骞</t>
  </si>
  <si>
    <t>2023216657</t>
  </si>
  <si>
    <t>王艺</t>
  </si>
  <si>
    <t>2023216658</t>
  </si>
  <si>
    <t>吴永超</t>
  </si>
  <si>
    <t>2023216667</t>
  </si>
  <si>
    <t>任钦霈</t>
  </si>
  <si>
    <t>2023216668</t>
  </si>
  <si>
    <t>王振宇</t>
  </si>
  <si>
    <t>2023216671</t>
  </si>
  <si>
    <t>刘赛男</t>
  </si>
  <si>
    <t>2023216672</t>
  </si>
  <si>
    <t>吕嫣然</t>
  </si>
  <si>
    <t>2023216673</t>
  </si>
  <si>
    <t>尚嘉欣</t>
  </si>
  <si>
    <t>2023216674</t>
  </si>
  <si>
    <t>王浩</t>
  </si>
  <si>
    <t>2023216675</t>
  </si>
  <si>
    <t>周恺锐</t>
  </si>
  <si>
    <t>2023216679</t>
  </si>
  <si>
    <t>丁志远</t>
  </si>
  <si>
    <t>2023216680</t>
  </si>
  <si>
    <t>王甜甜</t>
  </si>
  <si>
    <t>2023216681</t>
  </si>
  <si>
    <t>袭祥瑞</t>
  </si>
  <si>
    <t>2023216682</t>
  </si>
  <si>
    <t>于开通</t>
  </si>
  <si>
    <t>2023216683</t>
  </si>
  <si>
    <t>胡冬雪</t>
  </si>
  <si>
    <t>2023216687</t>
  </si>
  <si>
    <t>邱新宇</t>
  </si>
  <si>
    <t>-16</t>
  </si>
  <si>
    <t>2023216688</t>
  </si>
  <si>
    <t>杨茂勤</t>
  </si>
  <si>
    <t>2023216689</t>
  </si>
  <si>
    <t>刘禹辰</t>
  </si>
  <si>
    <t>2023216690</t>
  </si>
  <si>
    <t>孙儒超</t>
  </si>
  <si>
    <t>2023216691</t>
  </si>
  <si>
    <t>李光聪</t>
  </si>
  <si>
    <t>2023216692</t>
  </si>
  <si>
    <t>齐昊天</t>
  </si>
  <si>
    <t>2023216693</t>
  </si>
  <si>
    <t>邹子琛</t>
  </si>
  <si>
    <t>2023211726</t>
  </si>
  <si>
    <t>龚浩楠</t>
  </si>
  <si>
    <t>2023211727</t>
  </si>
  <si>
    <t>赖文俊</t>
  </si>
  <si>
    <t>2023211729</t>
  </si>
  <si>
    <t>徐正杰</t>
  </si>
  <si>
    <t>2023211728</t>
  </si>
  <si>
    <t>陈旭</t>
  </si>
  <si>
    <t>2023211731</t>
  </si>
  <si>
    <t>许方舟</t>
  </si>
  <si>
    <t>2023211733</t>
  </si>
  <si>
    <t>吴月</t>
  </si>
  <si>
    <t>2023211735</t>
  </si>
  <si>
    <t>张延龙</t>
  </si>
  <si>
    <t>2023211736</t>
  </si>
  <si>
    <t>刘承鑫</t>
  </si>
  <si>
    <t>2023211742</t>
  </si>
  <si>
    <t>葛竣涛</t>
  </si>
  <si>
    <t>2023211745</t>
  </si>
  <si>
    <t>刘雨桐</t>
  </si>
  <si>
    <t>2023211746</t>
  </si>
  <si>
    <t>路庆梁</t>
  </si>
  <si>
    <t>2023211748</t>
  </si>
  <si>
    <t>刘欣磊</t>
  </si>
  <si>
    <t>2023211749</t>
  </si>
  <si>
    <t>程新旺</t>
  </si>
  <si>
    <t>2023211750</t>
  </si>
  <si>
    <t>许志涵</t>
  </si>
  <si>
    <t>2023211752</t>
  </si>
  <si>
    <t>楚金琪</t>
  </si>
  <si>
    <t>2023211753</t>
  </si>
  <si>
    <t>杨丽</t>
  </si>
  <si>
    <t>2023211754</t>
  </si>
  <si>
    <t>刘琬晴</t>
  </si>
  <si>
    <t>2023211755</t>
  </si>
  <si>
    <t>张晨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</si>
</sst>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00_);[Red]\(0.00000000\)"/>
    <numFmt numFmtId="177" formatCode="0.000000_ "/>
    <numFmt numFmtId="178" formatCode="0.00_ "/>
  </numFmts>
  <fonts count="33">
    <font>
      <sz val="12"/>
      <name val="宋体"/>
      <charset val="134"/>
    </font>
    <font>
      <b/>
      <sz val="14"/>
      <name val="宋体"/>
      <charset val="134"/>
    </font>
    <font>
      <b/>
      <sz val="14"/>
      <name val="宋体"/>
      <charset val="134"/>
    </font>
    <font>
      <sz val="14"/>
      <name val="楷体_GB2312"/>
      <charset val="134"/>
    </font>
    <font>
      <sz val="10.5"/>
      <name val="宋体"/>
      <charset val="134"/>
    </font>
    <font>
      <sz val="9"/>
      <name val="微软雅黑"/>
      <charset val="134"/>
    </font>
    <font>
      <sz val="10"/>
      <color theme="1"/>
      <name val="微软雅黑"/>
      <charset val="134"/>
    </font>
    <font>
      <sz val="11"/>
      <color rgb="FF000000"/>
      <name val="Times New Roman"/>
      <charset val="134"/>
    </font>
    <font>
      <sz val="11"/>
      <color theme="1"/>
      <name val="Times New Roman"/>
      <charset val="134"/>
    </font>
    <font>
      <sz val="11"/>
      <color theme="1"/>
      <name val="宋体"/>
      <charset val="134"/>
    </font>
    <font>
      <sz val="11"/>
      <color rgb="FFC00000"/>
      <name val="Times New Roman"/>
      <charset val="134"/>
    </font>
    <font>
      <sz val="10"/>
      <name val="微软雅黑"/>
      <charset val="134"/>
    </font>
    <font>
      <sz val="1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2" borderId="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9" applyNumberFormat="0" applyAlignment="0" applyProtection="0">
      <alignment vertical="center"/>
    </xf>
    <xf numFmtId="0" fontId="23" fillId="4" borderId="10" applyNumberFormat="0" applyAlignment="0" applyProtection="0">
      <alignment vertical="center"/>
    </xf>
    <xf numFmtId="0" fontId="24" fillId="4" borderId="9" applyNumberFormat="0" applyAlignment="0" applyProtection="0">
      <alignment vertical="center"/>
    </xf>
    <xf numFmtId="0" fontId="25" fillId="5" borderId="11" applyNumberFormat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25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76" fontId="8" fillId="0" borderId="2" xfId="0" applyNumberFormat="1" applyFont="1" applyBorder="1" applyAlignment="1">
      <alignment horizontal="center" vertical="center"/>
    </xf>
    <xf numFmtId="177" fontId="8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176" fontId="7" fillId="0" borderId="2" xfId="0" applyNumberFormat="1" applyFont="1" applyBorder="1" applyAlignment="1">
      <alignment horizontal="center" vertical="center"/>
    </xf>
    <xf numFmtId="178" fontId="8" fillId="0" borderId="2" xfId="0" applyNumberFormat="1" applyFont="1" applyBorder="1" applyAlignment="1">
      <alignment horizontal="center" vertical="center"/>
    </xf>
    <xf numFmtId="177" fontId="8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177" fontId="12" fillId="0" borderId="2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0" borderId="2" xfId="0" applyFont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3"/>
  <sheetViews>
    <sheetView view="pageBreakPreview" zoomScale="115" zoomScaleNormal="100" workbookViewId="0">
      <selection activeCell="A1" sqref="A1:S1"/>
    </sheetView>
  </sheetViews>
  <sheetFormatPr defaultColWidth="9" defaultRowHeight="14.25"/>
  <cols>
    <col min="1" max="1" width="12.6666666666667" customWidth="1"/>
    <col min="2" max="2" width="8.5" customWidth="1"/>
    <col min="3" max="3" width="14.0833333333333" customWidth="1"/>
    <col min="4" max="5" width="6.91666666666667" customWidth="1"/>
    <col min="6" max="6" width="14.5833333333333" customWidth="1"/>
    <col min="7" max="7" width="6.91666666666667" customWidth="1"/>
    <col min="8" max="8" width="10.6666666666667" customWidth="1"/>
    <col min="9" max="10" width="6.91666666666667" customWidth="1"/>
    <col min="11" max="11" width="11.4166666666667" customWidth="1"/>
    <col min="12" max="12" width="11.6666666666667" customWidth="1"/>
    <col min="13" max="16" width="6.91666666666667" customWidth="1"/>
    <col min="17" max="18" width="11.9166666666667" customWidth="1"/>
    <col min="19" max="19" width="6.91666666666667" customWidth="1"/>
  </cols>
  <sheetData>
    <row r="1" ht="33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18.75" spans="1:19">
      <c r="A2" s="4" t="s">
        <v>1</v>
      </c>
      <c r="B2" s="4" t="s">
        <v>2</v>
      </c>
      <c r="C2" s="5" t="s">
        <v>3</v>
      </c>
      <c r="D2" s="6"/>
      <c r="E2" s="6"/>
      <c r="F2" s="6"/>
      <c r="G2" s="7"/>
      <c r="H2" s="5" t="s">
        <v>4</v>
      </c>
      <c r="I2" s="6"/>
      <c r="J2" s="6"/>
      <c r="K2" s="6"/>
      <c r="L2" s="7"/>
      <c r="M2" s="5" t="s">
        <v>5</v>
      </c>
      <c r="N2" s="6"/>
      <c r="O2" s="6"/>
      <c r="P2" s="6"/>
      <c r="Q2" s="7"/>
      <c r="R2" s="4" t="s">
        <v>6</v>
      </c>
      <c r="S2" s="4" t="s">
        <v>7</v>
      </c>
    </row>
    <row r="3" spans="1:19">
      <c r="A3" s="4"/>
      <c r="B3" s="4"/>
      <c r="C3" s="8" t="s">
        <v>8</v>
      </c>
      <c r="D3" s="8" t="s">
        <v>9</v>
      </c>
      <c r="E3" s="9" t="s">
        <v>10</v>
      </c>
      <c r="F3" s="8" t="s">
        <v>11</v>
      </c>
      <c r="G3" s="8" t="s">
        <v>12</v>
      </c>
      <c r="H3" s="8" t="s">
        <v>13</v>
      </c>
      <c r="I3" s="8" t="s">
        <v>9</v>
      </c>
      <c r="J3" s="8" t="s">
        <v>10</v>
      </c>
      <c r="K3" s="8" t="s">
        <v>11</v>
      </c>
      <c r="L3" s="8" t="s">
        <v>12</v>
      </c>
      <c r="M3" s="8" t="s">
        <v>14</v>
      </c>
      <c r="N3" s="8" t="s">
        <v>9</v>
      </c>
      <c r="O3" s="8" t="s">
        <v>10</v>
      </c>
      <c r="P3" s="8" t="s">
        <v>11</v>
      </c>
      <c r="Q3" s="8" t="s">
        <v>12</v>
      </c>
      <c r="R3" s="4"/>
      <c r="S3" s="4"/>
    </row>
    <row r="4" ht="18" customHeight="1" spans="1:19">
      <c r="A4" s="10" t="s">
        <v>15</v>
      </c>
      <c r="B4" s="11" t="s">
        <v>16</v>
      </c>
      <c r="C4" s="12">
        <v>94.0282941176471</v>
      </c>
      <c r="D4" s="13">
        <v>12</v>
      </c>
      <c r="E4" s="13">
        <v>-30</v>
      </c>
      <c r="F4" s="18">
        <v>76.0282941176471</v>
      </c>
      <c r="G4" s="19">
        <f t="shared" ref="G4:G33" si="0">F4/119.351823529412*100</f>
        <v>63.7009907929151</v>
      </c>
      <c r="H4" s="15">
        <v>83.94</v>
      </c>
      <c r="I4" s="13">
        <v>1</v>
      </c>
      <c r="J4" s="9"/>
      <c r="K4" s="13">
        <f t="shared" ref="K4:K33" si="1">H4+I4</f>
        <v>84.94</v>
      </c>
      <c r="L4" s="13">
        <f t="shared" ref="L4:L33" si="2">K4/105.85*100</f>
        <v>80.2456306093529</v>
      </c>
      <c r="M4" s="13">
        <v>100</v>
      </c>
      <c r="N4" s="13">
        <v>0</v>
      </c>
      <c r="O4" s="9"/>
      <c r="P4" s="13">
        <v>100</v>
      </c>
      <c r="Q4" s="13">
        <f t="shared" ref="Q4:Q33" si="3">P4/120.5*100</f>
        <v>82.9875518672199</v>
      </c>
      <c r="R4" s="13">
        <f t="shared" ref="R4:R33" si="4">G4*0.2+L4*0.7+Q4*0.1</f>
        <v>77.210894771852</v>
      </c>
      <c r="S4" s="13">
        <v>29</v>
      </c>
    </row>
    <row r="5" ht="18" customHeight="1" spans="1:19">
      <c r="A5" s="10" t="s">
        <v>17</v>
      </c>
      <c r="B5" s="11" t="s">
        <v>18</v>
      </c>
      <c r="C5" s="12">
        <v>96.3518235294117</v>
      </c>
      <c r="D5" s="13">
        <v>23</v>
      </c>
      <c r="E5" s="13"/>
      <c r="F5" s="18">
        <v>119.351823529412</v>
      </c>
      <c r="G5" s="19">
        <f t="shared" si="0"/>
        <v>99.9999999999998</v>
      </c>
      <c r="H5" s="15">
        <v>86.37</v>
      </c>
      <c r="I5" s="19">
        <v>19.48</v>
      </c>
      <c r="J5" s="9"/>
      <c r="K5" s="13">
        <f t="shared" si="1"/>
        <v>105.85</v>
      </c>
      <c r="L5" s="13">
        <f t="shared" si="2"/>
        <v>100</v>
      </c>
      <c r="M5" s="13">
        <v>100</v>
      </c>
      <c r="N5" s="13">
        <v>7.5</v>
      </c>
      <c r="O5" s="9"/>
      <c r="P5" s="13">
        <v>107.5</v>
      </c>
      <c r="Q5" s="13">
        <f t="shared" si="3"/>
        <v>89.2116182572614</v>
      </c>
      <c r="R5" s="13">
        <f t="shared" si="4"/>
        <v>98.9211618257261</v>
      </c>
      <c r="S5" s="13">
        <v>1</v>
      </c>
    </row>
    <row r="6" ht="18" customHeight="1" spans="1:19">
      <c r="A6" s="10" t="s">
        <v>19</v>
      </c>
      <c r="B6" s="11" t="s">
        <v>20</v>
      </c>
      <c r="C6" s="12">
        <v>96.1459411764706</v>
      </c>
      <c r="D6" s="13">
        <v>16.8</v>
      </c>
      <c r="E6" s="13"/>
      <c r="F6" s="18">
        <v>112.945941176471</v>
      </c>
      <c r="G6" s="19">
        <f t="shared" si="0"/>
        <v>94.6327737913759</v>
      </c>
      <c r="H6" s="15">
        <v>83.4406</v>
      </c>
      <c r="I6" s="13">
        <v>1</v>
      </c>
      <c r="J6" s="9"/>
      <c r="K6" s="13">
        <f t="shared" si="1"/>
        <v>84.4406</v>
      </c>
      <c r="L6" s="13">
        <f t="shared" si="2"/>
        <v>79.7738308927728</v>
      </c>
      <c r="M6" s="13">
        <v>100</v>
      </c>
      <c r="N6" s="13">
        <v>3.6</v>
      </c>
      <c r="O6" s="9"/>
      <c r="P6" s="13">
        <v>103.6</v>
      </c>
      <c r="Q6" s="13">
        <f t="shared" si="3"/>
        <v>85.9751037344398</v>
      </c>
      <c r="R6" s="13">
        <f t="shared" si="4"/>
        <v>83.3657467566601</v>
      </c>
      <c r="S6" s="13">
        <v>13</v>
      </c>
    </row>
    <row r="7" ht="18" customHeight="1" spans="1:19">
      <c r="A7" s="10" t="s">
        <v>21</v>
      </c>
      <c r="B7" s="21" t="s">
        <v>22</v>
      </c>
      <c r="C7" s="22">
        <v>93.7319967154374</v>
      </c>
      <c r="D7" s="22">
        <v>10</v>
      </c>
      <c r="E7" s="25" t="s">
        <v>23</v>
      </c>
      <c r="F7" s="18">
        <v>101.731996715437</v>
      </c>
      <c r="G7" s="19">
        <f t="shared" si="0"/>
        <v>85.2370694532099</v>
      </c>
      <c r="H7" s="23">
        <v>89.30132</v>
      </c>
      <c r="I7" s="22"/>
      <c r="J7" s="9"/>
      <c r="K7" s="13">
        <f t="shared" si="1"/>
        <v>89.30132</v>
      </c>
      <c r="L7" s="13">
        <f t="shared" si="2"/>
        <v>84.3659140292867</v>
      </c>
      <c r="M7" s="13">
        <v>100</v>
      </c>
      <c r="N7" s="13">
        <v>0</v>
      </c>
      <c r="O7" s="9"/>
      <c r="P7" s="13">
        <v>100</v>
      </c>
      <c r="Q7" s="13">
        <f t="shared" si="3"/>
        <v>82.9875518672199</v>
      </c>
      <c r="R7" s="13">
        <f t="shared" si="4"/>
        <v>84.4023088978647</v>
      </c>
      <c r="S7" s="13">
        <v>10</v>
      </c>
    </row>
    <row r="8" ht="18" customHeight="1" spans="1:19">
      <c r="A8" s="10" t="s">
        <v>24</v>
      </c>
      <c r="B8" s="11" t="s">
        <v>25</v>
      </c>
      <c r="C8" s="12">
        <v>94.3224117647059</v>
      </c>
      <c r="D8" s="13">
        <v>16.8</v>
      </c>
      <c r="E8" s="16"/>
      <c r="F8" s="18">
        <v>111.122411764706</v>
      </c>
      <c r="G8" s="19">
        <f t="shared" si="0"/>
        <v>93.1049132544857</v>
      </c>
      <c r="H8" s="15">
        <v>79.7242105263158</v>
      </c>
      <c r="I8" s="13"/>
      <c r="J8" s="9"/>
      <c r="K8" s="13">
        <f t="shared" si="1"/>
        <v>79.7242105263158</v>
      </c>
      <c r="L8" s="13">
        <f t="shared" si="2"/>
        <v>75.3181015836711</v>
      </c>
      <c r="M8" s="13">
        <v>100</v>
      </c>
      <c r="N8" s="13">
        <v>2.58</v>
      </c>
      <c r="O8" s="9"/>
      <c r="P8" s="13">
        <v>102.58</v>
      </c>
      <c r="Q8" s="13">
        <f t="shared" si="3"/>
        <v>85.1286307053942</v>
      </c>
      <c r="R8" s="13">
        <f t="shared" si="4"/>
        <v>79.8565168300063</v>
      </c>
      <c r="S8" s="13">
        <v>22</v>
      </c>
    </row>
    <row r="9" ht="18" customHeight="1" spans="1:19">
      <c r="A9" s="10" t="s">
        <v>26</v>
      </c>
      <c r="B9" s="11" t="s">
        <v>27</v>
      </c>
      <c r="C9" s="12">
        <v>94.2047647058824</v>
      </c>
      <c r="D9" s="13">
        <v>5</v>
      </c>
      <c r="E9" s="13">
        <v>-2</v>
      </c>
      <c r="F9" s="18">
        <v>97.2047647058824</v>
      </c>
      <c r="G9" s="19">
        <f t="shared" si="0"/>
        <v>81.4438873503496</v>
      </c>
      <c r="H9" s="15">
        <v>81.8275</v>
      </c>
      <c r="I9" s="13"/>
      <c r="J9" s="9"/>
      <c r="K9" s="13">
        <f t="shared" si="1"/>
        <v>81.8275</v>
      </c>
      <c r="L9" s="13">
        <f t="shared" si="2"/>
        <v>77.3051487954653</v>
      </c>
      <c r="M9" s="13">
        <v>100</v>
      </c>
      <c r="N9" s="13">
        <v>0</v>
      </c>
      <c r="O9" s="9"/>
      <c r="P9" s="13">
        <v>100</v>
      </c>
      <c r="Q9" s="13">
        <f t="shared" si="3"/>
        <v>82.9875518672199</v>
      </c>
      <c r="R9" s="13">
        <f t="shared" si="4"/>
        <v>78.7011368136176</v>
      </c>
      <c r="S9" s="13">
        <v>26</v>
      </c>
    </row>
    <row r="10" ht="18" customHeight="1" spans="1:19">
      <c r="A10" s="10" t="s">
        <v>28</v>
      </c>
      <c r="B10" s="11" t="s">
        <v>29</v>
      </c>
      <c r="C10" s="12">
        <v>94.2260571113013</v>
      </c>
      <c r="D10" s="13">
        <v>14</v>
      </c>
      <c r="E10" s="13"/>
      <c r="F10" s="18">
        <v>108.226057111301</v>
      </c>
      <c r="G10" s="19">
        <f t="shared" si="0"/>
        <v>90.6781764290607</v>
      </c>
      <c r="H10" s="15">
        <v>88.0059210526316</v>
      </c>
      <c r="I10" s="13">
        <v>3.25</v>
      </c>
      <c r="J10" s="9"/>
      <c r="K10" s="13">
        <f t="shared" si="1"/>
        <v>91.2559210526316</v>
      </c>
      <c r="L10" s="13">
        <f t="shared" si="2"/>
        <v>86.2124903662084</v>
      </c>
      <c r="M10" s="13">
        <v>100</v>
      </c>
      <c r="N10" s="13">
        <v>5.6</v>
      </c>
      <c r="O10" s="9"/>
      <c r="P10" s="13">
        <v>105.6</v>
      </c>
      <c r="Q10" s="13">
        <f t="shared" si="3"/>
        <v>87.6348547717842</v>
      </c>
      <c r="R10" s="13">
        <f t="shared" si="4"/>
        <v>87.2478640193364</v>
      </c>
      <c r="S10" s="13">
        <v>5</v>
      </c>
    </row>
    <row r="11" ht="18" customHeight="1" spans="1:19">
      <c r="A11" s="10" t="s">
        <v>30</v>
      </c>
      <c r="B11" s="11" t="s">
        <v>31</v>
      </c>
      <c r="C11" s="12">
        <v>92.3183018237862</v>
      </c>
      <c r="D11" s="13">
        <v>9</v>
      </c>
      <c r="E11" s="13"/>
      <c r="F11" s="18">
        <v>101.318301823786</v>
      </c>
      <c r="G11" s="19">
        <f t="shared" si="0"/>
        <v>84.8904514632893</v>
      </c>
      <c r="H11" s="15">
        <v>81.60158</v>
      </c>
      <c r="I11" s="13">
        <v>0.4285</v>
      </c>
      <c r="J11" s="9"/>
      <c r="K11" s="13">
        <f t="shared" si="1"/>
        <v>82.03008</v>
      </c>
      <c r="L11" s="13">
        <f t="shared" si="2"/>
        <v>77.4965328294757</v>
      </c>
      <c r="M11" s="13">
        <v>100</v>
      </c>
      <c r="N11" s="13">
        <v>20.5</v>
      </c>
      <c r="O11" s="9"/>
      <c r="P11" s="13">
        <v>120.5</v>
      </c>
      <c r="Q11" s="13">
        <f t="shared" si="3"/>
        <v>100</v>
      </c>
      <c r="R11" s="13">
        <f t="shared" si="4"/>
        <v>81.2256632732908</v>
      </c>
      <c r="S11" s="13">
        <v>20</v>
      </c>
    </row>
    <row r="12" ht="18" customHeight="1" spans="1:19">
      <c r="A12" s="10" t="s">
        <v>32</v>
      </c>
      <c r="B12" s="11" t="s">
        <v>33</v>
      </c>
      <c r="C12" s="12">
        <v>94.6594782943745</v>
      </c>
      <c r="D12" s="13">
        <v>15</v>
      </c>
      <c r="E12" s="13"/>
      <c r="F12" s="18">
        <v>109.659478294375</v>
      </c>
      <c r="G12" s="19">
        <f t="shared" si="0"/>
        <v>91.8791812739677</v>
      </c>
      <c r="H12" s="15">
        <v>88.52</v>
      </c>
      <c r="I12" s="13">
        <v>6.026</v>
      </c>
      <c r="J12" s="9"/>
      <c r="K12" s="13">
        <f t="shared" si="1"/>
        <v>94.546</v>
      </c>
      <c r="L12" s="13">
        <f t="shared" si="2"/>
        <v>89.3207368918281</v>
      </c>
      <c r="M12" s="13">
        <v>100</v>
      </c>
      <c r="N12" s="13">
        <v>6.2</v>
      </c>
      <c r="O12" s="9"/>
      <c r="P12" s="13">
        <v>106.2</v>
      </c>
      <c r="Q12" s="13">
        <f t="shared" si="3"/>
        <v>88.1327800829876</v>
      </c>
      <c r="R12" s="13">
        <f t="shared" si="4"/>
        <v>89.7136300873719</v>
      </c>
      <c r="S12" s="13">
        <v>2</v>
      </c>
    </row>
    <row r="13" ht="18" customHeight="1" spans="1:19">
      <c r="A13" s="10" t="s">
        <v>34</v>
      </c>
      <c r="B13" s="11" t="s">
        <v>35</v>
      </c>
      <c r="C13" s="12">
        <v>93.7325572342096</v>
      </c>
      <c r="D13" s="13">
        <v>6</v>
      </c>
      <c r="E13" s="13"/>
      <c r="F13" s="18">
        <v>99.7325572342096</v>
      </c>
      <c r="G13" s="19">
        <f t="shared" si="0"/>
        <v>83.561821080708</v>
      </c>
      <c r="H13" s="15">
        <v>85.38</v>
      </c>
      <c r="I13" s="13"/>
      <c r="J13" s="9"/>
      <c r="K13" s="13">
        <f t="shared" si="1"/>
        <v>85.38</v>
      </c>
      <c r="L13" s="13">
        <f t="shared" si="2"/>
        <v>80.6613131790269</v>
      </c>
      <c r="M13" s="13">
        <v>100</v>
      </c>
      <c r="N13" s="13">
        <v>5</v>
      </c>
      <c r="O13" s="9"/>
      <c r="P13" s="13">
        <v>105</v>
      </c>
      <c r="Q13" s="13">
        <f t="shared" si="3"/>
        <v>87.1369294605809</v>
      </c>
      <c r="R13" s="13">
        <f t="shared" si="4"/>
        <v>81.8889763875185</v>
      </c>
      <c r="S13" s="13">
        <v>18</v>
      </c>
    </row>
    <row r="14" ht="18" customHeight="1" spans="1:19">
      <c r="A14" s="10" t="s">
        <v>36</v>
      </c>
      <c r="B14" s="11" t="s">
        <v>37</v>
      </c>
      <c r="C14" s="12">
        <v>93.5854984106802</v>
      </c>
      <c r="D14" s="13">
        <v>5</v>
      </c>
      <c r="E14" s="13"/>
      <c r="F14" s="18">
        <v>98.5854984106802</v>
      </c>
      <c r="G14" s="19">
        <f t="shared" si="0"/>
        <v>82.6007475171803</v>
      </c>
      <c r="H14" s="15">
        <v>84.95</v>
      </c>
      <c r="I14" s="13"/>
      <c r="J14" s="9"/>
      <c r="K14" s="13">
        <f t="shared" si="1"/>
        <v>84.95</v>
      </c>
      <c r="L14" s="13">
        <f t="shared" si="2"/>
        <v>80.2550779404818</v>
      </c>
      <c r="M14" s="13">
        <v>100</v>
      </c>
      <c r="N14" s="13">
        <v>5</v>
      </c>
      <c r="O14" s="9"/>
      <c r="P14" s="13">
        <v>105</v>
      </c>
      <c r="Q14" s="13">
        <f t="shared" si="3"/>
        <v>87.1369294605809</v>
      </c>
      <c r="R14" s="13">
        <f t="shared" si="4"/>
        <v>81.4123970078314</v>
      </c>
      <c r="S14" s="13">
        <v>19</v>
      </c>
    </row>
    <row r="15" ht="18" customHeight="1" spans="1:19">
      <c r="A15" s="10" t="s">
        <v>38</v>
      </c>
      <c r="B15" s="11" t="s">
        <v>39</v>
      </c>
      <c r="C15" s="12">
        <v>93.9420997106905</v>
      </c>
      <c r="D15" s="13">
        <v>14</v>
      </c>
      <c r="E15" s="13"/>
      <c r="F15" s="18">
        <v>107.94209971069</v>
      </c>
      <c r="G15" s="19">
        <f t="shared" si="0"/>
        <v>90.4402601641777</v>
      </c>
      <c r="H15" s="15">
        <v>84.9881578947368</v>
      </c>
      <c r="I15" s="13">
        <v>0.65</v>
      </c>
      <c r="J15" s="9"/>
      <c r="K15" s="13">
        <f t="shared" si="1"/>
        <v>85.6381578947368</v>
      </c>
      <c r="L15" s="13">
        <f t="shared" si="2"/>
        <v>80.9052034905402</v>
      </c>
      <c r="M15" s="13">
        <v>100</v>
      </c>
      <c r="N15" s="13">
        <v>7.18</v>
      </c>
      <c r="O15" s="9"/>
      <c r="P15" s="13">
        <v>107.18</v>
      </c>
      <c r="Q15" s="13">
        <f t="shared" si="3"/>
        <v>88.9460580912863</v>
      </c>
      <c r="R15" s="13">
        <f t="shared" si="4"/>
        <v>83.6163002853423</v>
      </c>
      <c r="S15" s="13">
        <v>11</v>
      </c>
    </row>
    <row r="16" ht="18" customHeight="1" spans="1:19">
      <c r="A16" s="10" t="s">
        <v>40</v>
      </c>
      <c r="B16" s="11" t="s">
        <v>41</v>
      </c>
      <c r="C16" s="12">
        <v>93.6715114753964</v>
      </c>
      <c r="D16" s="13">
        <v>6</v>
      </c>
      <c r="E16" s="13">
        <v>-2</v>
      </c>
      <c r="F16" s="18">
        <v>97.6715114753964</v>
      </c>
      <c r="G16" s="19">
        <f t="shared" si="0"/>
        <v>81.834955333822</v>
      </c>
      <c r="H16" s="15">
        <v>83.00066</v>
      </c>
      <c r="I16" s="13"/>
      <c r="J16" s="9"/>
      <c r="K16" s="13">
        <f t="shared" si="1"/>
        <v>83.00066</v>
      </c>
      <c r="L16" s="13">
        <f t="shared" si="2"/>
        <v>78.4134718941899</v>
      </c>
      <c r="M16" s="13">
        <v>100</v>
      </c>
      <c r="N16" s="13">
        <v>3.2</v>
      </c>
      <c r="O16" s="9"/>
      <c r="P16" s="13">
        <v>103.2</v>
      </c>
      <c r="Q16" s="13">
        <f t="shared" si="3"/>
        <v>85.643153526971</v>
      </c>
      <c r="R16" s="13">
        <f t="shared" si="4"/>
        <v>79.8207367453944</v>
      </c>
      <c r="S16" s="13">
        <v>23</v>
      </c>
    </row>
    <row r="17" ht="18" customHeight="1" spans="1:19">
      <c r="A17" s="10" t="s">
        <v>42</v>
      </c>
      <c r="B17" s="11" t="s">
        <v>43</v>
      </c>
      <c r="C17" s="12">
        <v>93.6897547868769</v>
      </c>
      <c r="D17" s="13">
        <v>10</v>
      </c>
      <c r="E17" s="13"/>
      <c r="F17" s="18">
        <v>103.689754786877</v>
      </c>
      <c r="G17" s="19">
        <f t="shared" si="0"/>
        <v>86.877394681217</v>
      </c>
      <c r="H17" s="15">
        <v>84.49</v>
      </c>
      <c r="I17" s="13">
        <v>1.5</v>
      </c>
      <c r="J17" s="9"/>
      <c r="K17" s="13">
        <f t="shared" si="1"/>
        <v>85.99</v>
      </c>
      <c r="L17" s="13">
        <f t="shared" si="2"/>
        <v>81.2376003778932</v>
      </c>
      <c r="M17" s="13">
        <v>100</v>
      </c>
      <c r="N17" s="24">
        <v>0</v>
      </c>
      <c r="O17" s="9"/>
      <c r="P17" s="24">
        <v>100</v>
      </c>
      <c r="Q17" s="13">
        <f t="shared" si="3"/>
        <v>82.9875518672199</v>
      </c>
      <c r="R17" s="13">
        <f t="shared" si="4"/>
        <v>82.5405543874907</v>
      </c>
      <c r="S17" s="13">
        <v>16</v>
      </c>
    </row>
    <row r="18" ht="18" customHeight="1" spans="1:19">
      <c r="A18" s="10" t="s">
        <v>44</v>
      </c>
      <c r="B18" s="11" t="s">
        <v>45</v>
      </c>
      <c r="C18" s="12">
        <v>93.9250489045239</v>
      </c>
      <c r="D18" s="13">
        <v>14</v>
      </c>
      <c r="E18" s="13"/>
      <c r="F18" s="18">
        <v>107.925048904524</v>
      </c>
      <c r="G18" s="19">
        <f t="shared" si="0"/>
        <v>90.4259739927039</v>
      </c>
      <c r="H18" s="15">
        <v>89.12</v>
      </c>
      <c r="I18" s="13">
        <v>3</v>
      </c>
      <c r="J18" s="9"/>
      <c r="K18" s="13">
        <f t="shared" si="1"/>
        <v>92.12</v>
      </c>
      <c r="L18" s="13">
        <f t="shared" si="2"/>
        <v>87.0288143599433</v>
      </c>
      <c r="M18" s="13">
        <v>100</v>
      </c>
      <c r="N18" s="13">
        <v>12.9</v>
      </c>
      <c r="O18" s="9"/>
      <c r="P18" s="13">
        <v>112.9</v>
      </c>
      <c r="Q18" s="13">
        <f t="shared" si="3"/>
        <v>93.6929460580913</v>
      </c>
      <c r="R18" s="13">
        <f t="shared" si="4"/>
        <v>88.3746594563102</v>
      </c>
      <c r="S18" s="13">
        <v>3</v>
      </c>
    </row>
    <row r="19" ht="18" customHeight="1" spans="1:19">
      <c r="A19" s="10" t="s">
        <v>46</v>
      </c>
      <c r="B19" s="11" t="s">
        <v>47</v>
      </c>
      <c r="C19" s="12">
        <v>95.9544606692299</v>
      </c>
      <c r="D19" s="13">
        <v>14.8</v>
      </c>
      <c r="E19" s="13"/>
      <c r="F19" s="18">
        <v>110.75446066923</v>
      </c>
      <c r="G19" s="19">
        <f t="shared" si="0"/>
        <v>92.7966221160722</v>
      </c>
      <c r="H19" s="15">
        <v>88.7</v>
      </c>
      <c r="I19" s="13">
        <v>1.5</v>
      </c>
      <c r="J19" s="9"/>
      <c r="K19" s="13">
        <f t="shared" si="1"/>
        <v>90.2</v>
      </c>
      <c r="L19" s="13">
        <f t="shared" si="2"/>
        <v>85.2149267831838</v>
      </c>
      <c r="M19" s="13">
        <v>100</v>
      </c>
      <c r="N19" s="13">
        <v>13.41</v>
      </c>
      <c r="O19" s="9"/>
      <c r="P19" s="13">
        <v>113.41</v>
      </c>
      <c r="Q19" s="13">
        <f t="shared" si="3"/>
        <v>94.1161825726141</v>
      </c>
      <c r="R19" s="13">
        <f t="shared" si="4"/>
        <v>87.6213914287045</v>
      </c>
      <c r="S19" s="13">
        <v>4</v>
      </c>
    </row>
    <row r="20" ht="18" customHeight="1" spans="1:19">
      <c r="A20" s="10" t="s">
        <v>48</v>
      </c>
      <c r="B20" s="11" t="s">
        <v>49</v>
      </c>
      <c r="C20" s="12">
        <v>94.7662253751122</v>
      </c>
      <c r="D20" s="13">
        <v>11.8</v>
      </c>
      <c r="E20" s="16"/>
      <c r="F20" s="18">
        <v>106.566225375112</v>
      </c>
      <c r="G20" s="19">
        <f t="shared" si="0"/>
        <v>89.2874714636019</v>
      </c>
      <c r="H20" s="15">
        <v>88.22</v>
      </c>
      <c r="I20" s="13">
        <v>1</v>
      </c>
      <c r="J20" s="9"/>
      <c r="K20" s="13">
        <f t="shared" si="1"/>
        <v>89.22</v>
      </c>
      <c r="L20" s="13">
        <f t="shared" si="2"/>
        <v>84.2890883325461</v>
      </c>
      <c r="M20" s="13">
        <v>100</v>
      </c>
      <c r="N20" s="13">
        <v>7</v>
      </c>
      <c r="O20" s="9"/>
      <c r="P20" s="13">
        <v>107</v>
      </c>
      <c r="Q20" s="13">
        <f t="shared" si="3"/>
        <v>88.7966804979253</v>
      </c>
      <c r="R20" s="13">
        <f t="shared" si="4"/>
        <v>85.7395241752951</v>
      </c>
      <c r="S20" s="13">
        <v>7</v>
      </c>
    </row>
    <row r="21" ht="18" customHeight="1" spans="1:19">
      <c r="A21" s="10" t="s">
        <v>50</v>
      </c>
      <c r="B21" s="11" t="s">
        <v>51</v>
      </c>
      <c r="C21" s="12">
        <v>93.8956371398181</v>
      </c>
      <c r="D21" s="13">
        <v>14</v>
      </c>
      <c r="E21" s="13"/>
      <c r="F21" s="18">
        <v>107.895637139818</v>
      </c>
      <c r="G21" s="19">
        <f t="shared" si="0"/>
        <v>90.4013310808186</v>
      </c>
      <c r="H21" s="20">
        <v>87.87</v>
      </c>
      <c r="I21" s="13">
        <v>1.5</v>
      </c>
      <c r="J21" s="9"/>
      <c r="K21" s="13">
        <f t="shared" si="1"/>
        <v>89.37</v>
      </c>
      <c r="L21" s="13">
        <f t="shared" si="2"/>
        <v>84.4307982994804</v>
      </c>
      <c r="M21" s="13">
        <v>100</v>
      </c>
      <c r="N21" s="13">
        <v>5.9</v>
      </c>
      <c r="O21" s="9"/>
      <c r="P21" s="13">
        <v>105.9</v>
      </c>
      <c r="Q21" s="13">
        <f t="shared" si="3"/>
        <v>87.8838174273859</v>
      </c>
      <c r="R21" s="13">
        <f t="shared" si="4"/>
        <v>85.9702067685386</v>
      </c>
      <c r="S21" s="13">
        <v>6</v>
      </c>
    </row>
    <row r="22" ht="18" customHeight="1" spans="1:19">
      <c r="A22" s="10" t="s">
        <v>52</v>
      </c>
      <c r="B22" s="11" t="s">
        <v>53</v>
      </c>
      <c r="C22" s="12">
        <v>93.7047647058824</v>
      </c>
      <c r="D22" s="13">
        <v>1</v>
      </c>
      <c r="E22" s="13">
        <v>-6</v>
      </c>
      <c r="F22" s="18">
        <v>88.7047647058824</v>
      </c>
      <c r="G22" s="19">
        <f t="shared" si="0"/>
        <v>74.3220858154905</v>
      </c>
      <c r="H22" s="20">
        <v>87.15197368</v>
      </c>
      <c r="I22" s="13">
        <v>3.9</v>
      </c>
      <c r="J22" s="9"/>
      <c r="K22" s="13">
        <f t="shared" si="1"/>
        <v>91.05197368</v>
      </c>
      <c r="L22" s="13">
        <f t="shared" si="2"/>
        <v>86.0198145299953</v>
      </c>
      <c r="M22" s="13">
        <v>100</v>
      </c>
      <c r="N22" s="13">
        <v>0</v>
      </c>
      <c r="O22" s="9"/>
      <c r="P22" s="13">
        <v>100</v>
      </c>
      <c r="Q22" s="13">
        <f t="shared" si="3"/>
        <v>82.9875518672199</v>
      </c>
      <c r="R22" s="13">
        <f t="shared" si="4"/>
        <v>83.3770425208168</v>
      </c>
      <c r="S22" s="13">
        <v>12</v>
      </c>
    </row>
    <row r="23" ht="18" customHeight="1" spans="1:19">
      <c r="A23" s="10" t="s">
        <v>54</v>
      </c>
      <c r="B23" s="11" t="s">
        <v>55</v>
      </c>
      <c r="C23" s="12">
        <v>95.6871176470588</v>
      </c>
      <c r="D23" s="13">
        <v>14</v>
      </c>
      <c r="E23" s="13"/>
      <c r="F23" s="18">
        <v>109.687117647059</v>
      </c>
      <c r="G23" s="19">
        <f t="shared" si="0"/>
        <v>91.9023391544818</v>
      </c>
      <c r="H23" s="15">
        <v>84.22</v>
      </c>
      <c r="I23" s="13">
        <v>3</v>
      </c>
      <c r="J23" s="9"/>
      <c r="K23" s="13">
        <f t="shared" si="1"/>
        <v>87.22</v>
      </c>
      <c r="L23" s="13">
        <f t="shared" si="2"/>
        <v>82.3996221067548</v>
      </c>
      <c r="M23" s="13">
        <v>100</v>
      </c>
      <c r="N23" s="13">
        <v>6.61</v>
      </c>
      <c r="O23" s="9"/>
      <c r="P23" s="13">
        <v>106.61</v>
      </c>
      <c r="Q23" s="13">
        <f t="shared" si="3"/>
        <v>88.4730290456431</v>
      </c>
      <c r="R23" s="13">
        <f t="shared" si="4"/>
        <v>84.9075062101891</v>
      </c>
      <c r="S23" s="13">
        <v>9</v>
      </c>
    </row>
    <row r="24" ht="18" customHeight="1" spans="1:19">
      <c r="A24" s="10" t="s">
        <v>56</v>
      </c>
      <c r="B24" s="11" t="s">
        <v>57</v>
      </c>
      <c r="C24" s="12">
        <v>94.8400588235294</v>
      </c>
      <c r="D24" s="13">
        <v>15</v>
      </c>
      <c r="E24" s="13"/>
      <c r="F24" s="18">
        <v>109.840058823529</v>
      </c>
      <c r="G24" s="19">
        <f t="shared" si="0"/>
        <v>92.0304822962855</v>
      </c>
      <c r="H24" s="15">
        <v>83.7</v>
      </c>
      <c r="I24" s="13">
        <v>4.902</v>
      </c>
      <c r="J24" s="9"/>
      <c r="K24" s="13">
        <f t="shared" si="1"/>
        <v>88.602</v>
      </c>
      <c r="L24" s="13">
        <f t="shared" si="2"/>
        <v>83.7052432687766</v>
      </c>
      <c r="M24" s="13">
        <v>100</v>
      </c>
      <c r="N24" s="13">
        <v>0</v>
      </c>
      <c r="O24" s="9"/>
      <c r="P24" s="13">
        <v>100</v>
      </c>
      <c r="Q24" s="13">
        <f t="shared" si="3"/>
        <v>82.9875518672199</v>
      </c>
      <c r="R24" s="13">
        <f t="shared" si="4"/>
        <v>85.2985219341227</v>
      </c>
      <c r="S24" s="13">
        <v>8</v>
      </c>
    </row>
    <row r="25" ht="18" customHeight="1" spans="1:19">
      <c r="A25" s="10" t="s">
        <v>58</v>
      </c>
      <c r="B25" s="11" t="s">
        <v>59</v>
      </c>
      <c r="C25" s="12">
        <v>94.5400588235294</v>
      </c>
      <c r="D25" s="13">
        <v>14</v>
      </c>
      <c r="E25" s="13"/>
      <c r="F25" s="18">
        <v>108.540058823529</v>
      </c>
      <c r="G25" s="19">
        <f t="shared" si="0"/>
        <v>90.9412655909541</v>
      </c>
      <c r="H25" s="15">
        <v>84.41</v>
      </c>
      <c r="I25" s="13"/>
      <c r="J25" s="9"/>
      <c r="K25" s="13">
        <f t="shared" si="1"/>
        <v>84.41</v>
      </c>
      <c r="L25" s="13">
        <f t="shared" si="2"/>
        <v>79.7449220595182</v>
      </c>
      <c r="M25" s="13">
        <v>100</v>
      </c>
      <c r="N25" s="13">
        <v>7.89</v>
      </c>
      <c r="O25" s="9"/>
      <c r="P25" s="13">
        <v>107.89</v>
      </c>
      <c r="Q25" s="13">
        <f t="shared" si="3"/>
        <v>89.5352697095436</v>
      </c>
      <c r="R25" s="13">
        <f t="shared" si="4"/>
        <v>82.9632255308079</v>
      </c>
      <c r="S25" s="13">
        <v>14</v>
      </c>
    </row>
    <row r="26" ht="18" customHeight="1" spans="1:19">
      <c r="A26" s="10" t="s">
        <v>60</v>
      </c>
      <c r="B26" s="11" t="s">
        <v>61</v>
      </c>
      <c r="C26" s="12">
        <v>94.5464418022528</v>
      </c>
      <c r="D26" s="13">
        <v>10</v>
      </c>
      <c r="E26" s="13">
        <v>-5</v>
      </c>
      <c r="F26" s="18">
        <v>99.5464418022528</v>
      </c>
      <c r="G26" s="19">
        <f t="shared" si="0"/>
        <v>83.4058825902408</v>
      </c>
      <c r="H26" s="15">
        <v>79.96</v>
      </c>
      <c r="I26" s="13"/>
      <c r="J26" s="9"/>
      <c r="K26" s="13">
        <f t="shared" si="1"/>
        <v>79.96</v>
      </c>
      <c r="L26" s="13">
        <f t="shared" si="2"/>
        <v>75.5408597071327</v>
      </c>
      <c r="M26" s="13">
        <v>100</v>
      </c>
      <c r="N26" s="13">
        <v>0</v>
      </c>
      <c r="O26" s="9"/>
      <c r="P26" s="13">
        <v>100</v>
      </c>
      <c r="Q26" s="13">
        <f t="shared" si="3"/>
        <v>82.9875518672199</v>
      </c>
      <c r="R26" s="13">
        <f t="shared" si="4"/>
        <v>77.8585334997631</v>
      </c>
      <c r="S26" s="13">
        <v>27</v>
      </c>
    </row>
    <row r="27" ht="18" customHeight="1" spans="1:19">
      <c r="A27" s="10" t="s">
        <v>62</v>
      </c>
      <c r="B27" s="11" t="s">
        <v>63</v>
      </c>
      <c r="C27" s="12">
        <v>94.4469786483318</v>
      </c>
      <c r="D27" s="13">
        <v>0</v>
      </c>
      <c r="E27" s="25" t="s">
        <v>64</v>
      </c>
      <c r="F27" s="18">
        <v>78.4469786483318</v>
      </c>
      <c r="G27" s="19">
        <f t="shared" si="0"/>
        <v>65.7275074050293</v>
      </c>
      <c r="H27" s="15">
        <v>82.34</v>
      </c>
      <c r="I27" s="13">
        <v>0.33</v>
      </c>
      <c r="J27" s="9"/>
      <c r="K27" s="13">
        <f t="shared" si="1"/>
        <v>82.67</v>
      </c>
      <c r="L27" s="13">
        <f t="shared" si="2"/>
        <v>78.1010864430798</v>
      </c>
      <c r="M27" s="13">
        <v>100</v>
      </c>
      <c r="N27" s="13">
        <v>0</v>
      </c>
      <c r="O27" s="9"/>
      <c r="P27" s="13">
        <v>100</v>
      </c>
      <c r="Q27" s="13">
        <f t="shared" si="3"/>
        <v>82.9875518672199</v>
      </c>
      <c r="R27" s="13">
        <f t="shared" si="4"/>
        <v>76.1150171778837</v>
      </c>
      <c r="S27" s="13">
        <v>30</v>
      </c>
    </row>
    <row r="28" ht="18" customHeight="1" spans="1:19">
      <c r="A28" s="10" t="s">
        <v>65</v>
      </c>
      <c r="B28" s="11" t="s">
        <v>66</v>
      </c>
      <c r="C28" s="12">
        <v>93.98815511892</v>
      </c>
      <c r="D28" s="13">
        <v>6.25</v>
      </c>
      <c r="E28" s="13"/>
      <c r="F28" s="18">
        <v>100.23815511892</v>
      </c>
      <c r="G28" s="19">
        <f t="shared" si="0"/>
        <v>83.9854408208671</v>
      </c>
      <c r="H28" s="15">
        <v>84.72</v>
      </c>
      <c r="I28" s="13"/>
      <c r="J28" s="9"/>
      <c r="K28" s="13">
        <f t="shared" si="1"/>
        <v>84.72</v>
      </c>
      <c r="L28" s="13">
        <f t="shared" si="2"/>
        <v>80.0377893245158</v>
      </c>
      <c r="M28" s="13">
        <v>100</v>
      </c>
      <c r="N28" s="13">
        <v>0</v>
      </c>
      <c r="O28" s="9"/>
      <c r="P28" s="13">
        <v>100</v>
      </c>
      <c r="Q28" s="13">
        <f t="shared" si="3"/>
        <v>82.9875518672199</v>
      </c>
      <c r="R28" s="13">
        <f t="shared" si="4"/>
        <v>81.1222958780565</v>
      </c>
      <c r="S28" s="13">
        <v>21</v>
      </c>
    </row>
    <row r="29" ht="18" customHeight="1" spans="1:19">
      <c r="A29" s="10" t="s">
        <v>67</v>
      </c>
      <c r="B29" s="11" t="s">
        <v>68</v>
      </c>
      <c r="C29" s="12">
        <v>93.7615898782873</v>
      </c>
      <c r="D29" s="13">
        <v>9</v>
      </c>
      <c r="E29" s="13">
        <v>-4</v>
      </c>
      <c r="F29" s="18">
        <v>98.7615898782873</v>
      </c>
      <c r="G29" s="19">
        <f t="shared" si="0"/>
        <v>82.7482873388603</v>
      </c>
      <c r="H29" s="15">
        <v>85.7</v>
      </c>
      <c r="I29" s="13">
        <v>1.9</v>
      </c>
      <c r="J29" s="9"/>
      <c r="K29" s="13">
        <f t="shared" si="1"/>
        <v>87.6</v>
      </c>
      <c r="L29" s="13">
        <f t="shared" si="2"/>
        <v>82.7586206896552</v>
      </c>
      <c r="M29" s="13">
        <v>100</v>
      </c>
      <c r="N29" s="13">
        <v>0</v>
      </c>
      <c r="O29" s="9"/>
      <c r="P29" s="13">
        <v>100</v>
      </c>
      <c r="Q29" s="13">
        <f t="shared" si="3"/>
        <v>82.9875518672199</v>
      </c>
      <c r="R29" s="13">
        <f t="shared" si="4"/>
        <v>82.7794471372527</v>
      </c>
      <c r="S29" s="13">
        <v>15</v>
      </c>
    </row>
    <row r="30" ht="18" customHeight="1" spans="1:19">
      <c r="A30" s="10" t="s">
        <v>69</v>
      </c>
      <c r="B30" s="11" t="s">
        <v>70</v>
      </c>
      <c r="C30" s="12">
        <v>94.5027663488755</v>
      </c>
      <c r="D30" s="13">
        <v>7</v>
      </c>
      <c r="E30" s="13"/>
      <c r="F30" s="18">
        <v>101.502766348875</v>
      </c>
      <c r="G30" s="19">
        <f t="shared" si="0"/>
        <v>85.0450067265726</v>
      </c>
      <c r="H30" s="15">
        <v>81.3</v>
      </c>
      <c r="I30" s="13"/>
      <c r="J30" s="9"/>
      <c r="K30" s="13">
        <f t="shared" si="1"/>
        <v>81.3</v>
      </c>
      <c r="L30" s="13">
        <f t="shared" si="2"/>
        <v>76.8068020784128</v>
      </c>
      <c r="M30" s="13">
        <v>100</v>
      </c>
      <c r="N30" s="13">
        <v>4</v>
      </c>
      <c r="O30" s="9"/>
      <c r="P30" s="13">
        <v>104</v>
      </c>
      <c r="Q30" s="13">
        <f t="shared" si="3"/>
        <v>86.3070539419087</v>
      </c>
      <c r="R30" s="13">
        <f t="shared" si="4"/>
        <v>79.4044681943944</v>
      </c>
      <c r="S30" s="13">
        <v>25</v>
      </c>
    </row>
    <row r="31" ht="18" customHeight="1" spans="1:19">
      <c r="A31" s="10" t="s">
        <v>71</v>
      </c>
      <c r="B31" s="11" t="s">
        <v>72</v>
      </c>
      <c r="C31" s="12">
        <v>94.2702114227822</v>
      </c>
      <c r="D31" s="13">
        <v>2</v>
      </c>
      <c r="E31" s="13"/>
      <c r="F31" s="18">
        <v>96.2702114227822</v>
      </c>
      <c r="G31" s="19">
        <f t="shared" si="0"/>
        <v>80.6608634672919</v>
      </c>
      <c r="H31" s="15">
        <v>85.441</v>
      </c>
      <c r="I31" s="13"/>
      <c r="J31" s="9"/>
      <c r="K31" s="13">
        <f t="shared" si="1"/>
        <v>85.441</v>
      </c>
      <c r="L31" s="13">
        <f t="shared" si="2"/>
        <v>80.7189418989136</v>
      </c>
      <c r="M31" s="13">
        <v>100</v>
      </c>
      <c r="N31" s="13">
        <v>16.85</v>
      </c>
      <c r="O31" s="9"/>
      <c r="P31" s="13">
        <v>116.85</v>
      </c>
      <c r="Q31" s="13">
        <f t="shared" si="3"/>
        <v>96.9709543568465</v>
      </c>
      <c r="R31" s="13">
        <f t="shared" si="4"/>
        <v>82.3325274583825</v>
      </c>
      <c r="S31" s="13">
        <v>17</v>
      </c>
    </row>
    <row r="32" ht="18" customHeight="1" spans="1:19">
      <c r="A32" s="10" t="s">
        <v>73</v>
      </c>
      <c r="B32" s="11" t="s">
        <v>74</v>
      </c>
      <c r="C32" s="12">
        <v>93.3702114227822</v>
      </c>
      <c r="D32" s="13">
        <v>2</v>
      </c>
      <c r="E32" s="13">
        <v>-1</v>
      </c>
      <c r="F32" s="18">
        <v>94.3702114227822</v>
      </c>
      <c r="G32" s="19">
        <f t="shared" si="0"/>
        <v>79.0689313594999</v>
      </c>
      <c r="H32" s="15">
        <v>83.67</v>
      </c>
      <c r="I32" s="13"/>
      <c r="J32" s="9"/>
      <c r="K32" s="13">
        <f t="shared" si="1"/>
        <v>83.67</v>
      </c>
      <c r="L32" s="13">
        <f t="shared" si="2"/>
        <v>79.0458195559754</v>
      </c>
      <c r="M32" s="13">
        <v>100</v>
      </c>
      <c r="N32" s="13">
        <v>0</v>
      </c>
      <c r="O32" s="9"/>
      <c r="P32" s="13">
        <v>100</v>
      </c>
      <c r="Q32" s="13">
        <f t="shared" si="3"/>
        <v>82.9875518672199</v>
      </c>
      <c r="R32" s="13">
        <f t="shared" si="4"/>
        <v>79.4446151478048</v>
      </c>
      <c r="S32" s="13">
        <v>24</v>
      </c>
    </row>
    <row r="33" ht="16.5" spans="1:19">
      <c r="A33" s="10" t="s">
        <v>75</v>
      </c>
      <c r="B33" s="11" t="s">
        <v>76</v>
      </c>
      <c r="C33" s="12">
        <v>93.8231525992529</v>
      </c>
      <c r="D33" s="13">
        <v>0</v>
      </c>
      <c r="E33" s="13">
        <v>-16</v>
      </c>
      <c r="F33" s="18">
        <v>77.8231525992529</v>
      </c>
      <c r="G33" s="19">
        <f t="shared" si="0"/>
        <v>65.2048291328157</v>
      </c>
      <c r="H33" s="15">
        <v>85</v>
      </c>
      <c r="I33" s="13"/>
      <c r="K33" s="13">
        <f t="shared" si="1"/>
        <v>85</v>
      </c>
      <c r="L33" s="13">
        <f t="shared" si="2"/>
        <v>80.3023145961266</v>
      </c>
      <c r="M33" s="13">
        <v>100</v>
      </c>
      <c r="N33" s="13">
        <v>0</v>
      </c>
      <c r="P33" s="13">
        <v>100</v>
      </c>
      <c r="Q33" s="13">
        <f t="shared" si="3"/>
        <v>82.9875518672199</v>
      </c>
      <c r="R33" s="13">
        <f t="shared" si="4"/>
        <v>77.5513412305738</v>
      </c>
      <c r="S33" s="13">
        <v>28</v>
      </c>
    </row>
  </sheetData>
  <mergeCells count="8">
    <mergeCell ref="A1:S1"/>
    <mergeCell ref="C2:G2"/>
    <mergeCell ref="H2:L2"/>
    <mergeCell ref="M2:Q2"/>
    <mergeCell ref="A2:A3"/>
    <mergeCell ref="B2:B3"/>
    <mergeCell ref="R2:R3"/>
    <mergeCell ref="S2:S3"/>
  </mergeCells>
  <printOptions horizontalCentered="1"/>
  <pageMargins left="0.393055555555556" right="0.393055555555556" top="0.590277777777778" bottom="0.590277777777778" header="0.511805555555556" footer="0.511805555555556"/>
  <pageSetup paperSize="9" scale="95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2"/>
  <sheetViews>
    <sheetView tabSelected="1" view="pageBreakPreview" zoomScale="115" zoomScaleNormal="100" workbookViewId="0">
      <selection activeCell="A1" sqref="A1:S1"/>
    </sheetView>
  </sheetViews>
  <sheetFormatPr defaultColWidth="9" defaultRowHeight="14.25"/>
  <cols>
    <col min="1" max="1" width="12.6666666666667" customWidth="1"/>
    <col min="2" max="2" width="8.66666666666667" style="1" customWidth="1"/>
    <col min="3" max="3" width="14.0833333333333" customWidth="1"/>
    <col min="4" max="5" width="6.91666666666667" customWidth="1"/>
    <col min="6" max="6" width="14.5833333333333" customWidth="1"/>
    <col min="7" max="7" width="6.91666666666667" customWidth="1"/>
    <col min="8" max="8" width="10.6666666666667" customWidth="1"/>
    <col min="9" max="10" width="6.91666666666667" customWidth="1"/>
    <col min="11" max="11" width="11.4166666666667" customWidth="1"/>
    <col min="12" max="12" width="11.6666666666667" customWidth="1"/>
    <col min="13" max="16" width="6.91666666666667" customWidth="1"/>
    <col min="17" max="18" width="11.9166666666667" customWidth="1"/>
    <col min="19" max="19" width="6.91666666666667" customWidth="1"/>
  </cols>
  <sheetData>
    <row r="1" ht="33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18.75" spans="1:19">
      <c r="A2" s="4" t="s">
        <v>1</v>
      </c>
      <c r="B2" s="4" t="s">
        <v>2</v>
      </c>
      <c r="C2" s="5" t="s">
        <v>3</v>
      </c>
      <c r="D2" s="6"/>
      <c r="E2" s="6"/>
      <c r="F2" s="6"/>
      <c r="G2" s="7"/>
      <c r="H2" s="5" t="s">
        <v>4</v>
      </c>
      <c r="I2" s="6"/>
      <c r="J2" s="6"/>
      <c r="K2" s="6"/>
      <c r="L2" s="7"/>
      <c r="M2" s="5" t="s">
        <v>5</v>
      </c>
      <c r="N2" s="6"/>
      <c r="O2" s="6"/>
      <c r="P2" s="6"/>
      <c r="Q2" s="7"/>
      <c r="R2" s="4" t="s">
        <v>6</v>
      </c>
      <c r="S2" s="4" t="s">
        <v>7</v>
      </c>
    </row>
    <row r="3" spans="1:19">
      <c r="A3" s="4"/>
      <c r="B3" s="4"/>
      <c r="C3" s="8" t="s">
        <v>8</v>
      </c>
      <c r="D3" s="8" t="s">
        <v>9</v>
      </c>
      <c r="E3" s="9" t="s">
        <v>10</v>
      </c>
      <c r="F3" s="8" t="s">
        <v>11</v>
      </c>
      <c r="G3" s="8" t="s">
        <v>12</v>
      </c>
      <c r="H3" s="8" t="s">
        <v>13</v>
      </c>
      <c r="I3" s="8" t="s">
        <v>9</v>
      </c>
      <c r="J3" s="8" t="s">
        <v>10</v>
      </c>
      <c r="K3" s="8" t="s">
        <v>11</v>
      </c>
      <c r="L3" s="8" t="s">
        <v>12</v>
      </c>
      <c r="M3" s="8" t="s">
        <v>14</v>
      </c>
      <c r="N3" s="8" t="s">
        <v>9</v>
      </c>
      <c r="O3" s="8" t="s">
        <v>10</v>
      </c>
      <c r="P3" s="8" t="s">
        <v>11</v>
      </c>
      <c r="Q3" s="8" t="s">
        <v>12</v>
      </c>
      <c r="R3" s="4"/>
      <c r="S3" s="4"/>
    </row>
    <row r="4" ht="18" customHeight="1" spans="1:19">
      <c r="A4" s="10" t="s">
        <v>77</v>
      </c>
      <c r="B4" s="11" t="s">
        <v>78</v>
      </c>
      <c r="C4" s="12">
        <v>93.793</v>
      </c>
      <c r="D4" s="13">
        <v>5</v>
      </c>
      <c r="E4" s="13">
        <v>-8</v>
      </c>
      <c r="F4" s="14">
        <f t="shared" ref="F4:F21" si="0">C4+D4+E4</f>
        <v>90.793</v>
      </c>
      <c r="G4" s="13">
        <f t="shared" ref="G4:G21" si="1">F4/111.782272765979*100</f>
        <v>81.2230756750483</v>
      </c>
      <c r="H4" s="15">
        <v>80.86</v>
      </c>
      <c r="I4" s="13"/>
      <c r="J4" s="13"/>
      <c r="K4" s="13">
        <f t="shared" ref="K4:K21" si="2">H4+I4</f>
        <v>80.86</v>
      </c>
      <c r="L4" s="13">
        <f t="shared" ref="L4:L21" si="3">K4/121.1502941*100</f>
        <v>66.7435441248343</v>
      </c>
      <c r="M4" s="13">
        <v>100</v>
      </c>
      <c r="N4" s="13">
        <v>0</v>
      </c>
      <c r="O4" s="13"/>
      <c r="P4" s="13">
        <v>100</v>
      </c>
      <c r="Q4" s="13">
        <f t="shared" ref="Q4:Q21" si="4">P4/110.51*100</f>
        <v>90.4895484571532</v>
      </c>
      <c r="R4" s="13">
        <f t="shared" ref="R4:R21" si="5">G4*0.2+L4*0.7+Q4*0.1</f>
        <v>72.014050868109</v>
      </c>
      <c r="S4" s="13">
        <v>17</v>
      </c>
    </row>
    <row r="5" ht="18" customHeight="1" spans="1:19">
      <c r="A5" s="10" t="s">
        <v>79</v>
      </c>
      <c r="B5" s="11" t="s">
        <v>80</v>
      </c>
      <c r="C5" s="12">
        <v>93.793</v>
      </c>
      <c r="D5" s="13">
        <v>5</v>
      </c>
      <c r="E5" s="13"/>
      <c r="F5" s="14">
        <f t="shared" si="0"/>
        <v>98.793</v>
      </c>
      <c r="G5" s="13">
        <f t="shared" si="1"/>
        <v>88.3798455295567</v>
      </c>
      <c r="H5" s="15">
        <v>86.6752941176471</v>
      </c>
      <c r="I5" s="13"/>
      <c r="J5" s="13"/>
      <c r="K5" s="13">
        <f t="shared" si="2"/>
        <v>86.6752941176471</v>
      </c>
      <c r="L5" s="13">
        <f t="shared" si="3"/>
        <v>71.5436101592155</v>
      </c>
      <c r="M5" s="13">
        <v>100</v>
      </c>
      <c r="N5" s="13">
        <v>0</v>
      </c>
      <c r="O5" s="13"/>
      <c r="P5" s="13">
        <v>100</v>
      </c>
      <c r="Q5" s="13">
        <f t="shared" si="4"/>
        <v>90.4895484571532</v>
      </c>
      <c r="R5" s="13">
        <f t="shared" si="5"/>
        <v>76.8054510630775</v>
      </c>
      <c r="S5" s="13">
        <v>9</v>
      </c>
    </row>
    <row r="6" ht="18" customHeight="1" spans="1:19">
      <c r="A6" s="10" t="s">
        <v>81</v>
      </c>
      <c r="B6" s="11" t="s">
        <v>82</v>
      </c>
      <c r="C6" s="12">
        <v>91.7967025977904</v>
      </c>
      <c r="D6" s="13">
        <v>0</v>
      </c>
      <c r="E6" s="13">
        <v>-3</v>
      </c>
      <c r="F6" s="14">
        <f t="shared" si="0"/>
        <v>88.7967025977904</v>
      </c>
      <c r="G6" s="13">
        <f t="shared" si="1"/>
        <v>79.4371955414524</v>
      </c>
      <c r="H6" s="15">
        <v>81.6881818181818</v>
      </c>
      <c r="I6" s="13"/>
      <c r="J6" s="13"/>
      <c r="K6" s="13">
        <f t="shared" si="2"/>
        <v>81.6881818181818</v>
      </c>
      <c r="L6" s="13">
        <f t="shared" si="3"/>
        <v>67.4271428105281</v>
      </c>
      <c r="M6" s="13">
        <v>100</v>
      </c>
      <c r="N6" s="13">
        <v>0</v>
      </c>
      <c r="O6" s="13"/>
      <c r="P6" s="13">
        <v>100</v>
      </c>
      <c r="Q6" s="13">
        <f t="shared" si="4"/>
        <v>90.4895484571532</v>
      </c>
      <c r="R6" s="13">
        <f t="shared" si="5"/>
        <v>72.1353939213755</v>
      </c>
      <c r="S6" s="13">
        <v>16</v>
      </c>
    </row>
    <row r="7" ht="18" customHeight="1" spans="1:19">
      <c r="A7" s="10" t="s">
        <v>83</v>
      </c>
      <c r="B7" s="11" t="s">
        <v>84</v>
      </c>
      <c r="C7" s="12">
        <v>94.1621417550626</v>
      </c>
      <c r="D7" s="13">
        <v>5</v>
      </c>
      <c r="E7" s="13">
        <v>-6</v>
      </c>
      <c r="F7" s="14">
        <f t="shared" si="0"/>
        <v>93.1621417550626</v>
      </c>
      <c r="G7" s="13">
        <f t="shared" si="1"/>
        <v>83.3425009617595</v>
      </c>
      <c r="H7" s="15">
        <v>81.3141</v>
      </c>
      <c r="I7" s="16"/>
      <c r="J7" s="13"/>
      <c r="K7" s="13">
        <f t="shared" si="2"/>
        <v>81.3141</v>
      </c>
      <c r="L7" s="13">
        <f t="shared" si="3"/>
        <v>67.1183678125301</v>
      </c>
      <c r="M7" s="13">
        <v>100</v>
      </c>
      <c r="N7" s="13">
        <v>0</v>
      </c>
      <c r="O7" s="13"/>
      <c r="P7" s="13">
        <v>100</v>
      </c>
      <c r="Q7" s="13">
        <f t="shared" si="4"/>
        <v>90.4895484571532</v>
      </c>
      <c r="R7" s="13">
        <f t="shared" si="5"/>
        <v>72.7003125068383</v>
      </c>
      <c r="S7" s="13">
        <v>15</v>
      </c>
    </row>
    <row r="8" ht="18" customHeight="1" spans="1:19">
      <c r="A8" s="10" t="s">
        <v>85</v>
      </c>
      <c r="B8" s="11" t="s">
        <v>86</v>
      </c>
      <c r="C8" s="12">
        <v>94.0871176470588</v>
      </c>
      <c r="D8" s="13">
        <v>17</v>
      </c>
      <c r="E8" s="16"/>
      <c r="F8" s="14">
        <f t="shared" si="0"/>
        <v>111.087117647059</v>
      </c>
      <c r="G8" s="13">
        <f t="shared" si="1"/>
        <v>99.3781168500881</v>
      </c>
      <c r="H8" s="15">
        <v>88.5955555555555</v>
      </c>
      <c r="I8" s="13">
        <v>1.9643</v>
      </c>
      <c r="J8" s="16"/>
      <c r="K8" s="13">
        <f t="shared" si="2"/>
        <v>90.5598555555555</v>
      </c>
      <c r="L8" s="13">
        <f t="shared" si="3"/>
        <v>74.7500088450512</v>
      </c>
      <c r="M8" s="13">
        <v>100</v>
      </c>
      <c r="N8" s="13">
        <v>5</v>
      </c>
      <c r="O8" s="13"/>
      <c r="P8" s="13">
        <v>105</v>
      </c>
      <c r="Q8" s="13">
        <f t="shared" si="4"/>
        <v>95.0140258800108</v>
      </c>
      <c r="R8" s="13">
        <f t="shared" si="5"/>
        <v>81.7020321495545</v>
      </c>
      <c r="S8" s="13">
        <v>3</v>
      </c>
    </row>
    <row r="9" ht="18" customHeight="1" spans="1:19">
      <c r="A9" s="10" t="s">
        <v>87</v>
      </c>
      <c r="B9" s="11" t="s">
        <v>88</v>
      </c>
      <c r="C9" s="12">
        <v>94.1613512289485</v>
      </c>
      <c r="D9" s="13">
        <v>0</v>
      </c>
      <c r="E9" s="13"/>
      <c r="F9" s="14">
        <f t="shared" si="0"/>
        <v>94.1613512289485</v>
      </c>
      <c r="G9" s="13">
        <f t="shared" si="1"/>
        <v>84.2363899918901</v>
      </c>
      <c r="H9" s="15">
        <v>89.305</v>
      </c>
      <c r="I9" s="13"/>
      <c r="J9" s="13"/>
      <c r="K9" s="13">
        <f t="shared" si="2"/>
        <v>89.305</v>
      </c>
      <c r="L9" s="13">
        <f t="shared" si="3"/>
        <v>73.7142246854851</v>
      </c>
      <c r="M9" s="13">
        <v>100</v>
      </c>
      <c r="N9" s="13">
        <v>0</v>
      </c>
      <c r="O9" s="13"/>
      <c r="P9" s="13">
        <v>100</v>
      </c>
      <c r="Q9" s="13">
        <f t="shared" si="4"/>
        <v>90.4895484571532</v>
      </c>
      <c r="R9" s="13">
        <f t="shared" si="5"/>
        <v>77.4961901239329</v>
      </c>
      <c r="S9" s="13">
        <v>6</v>
      </c>
    </row>
    <row r="10" ht="18" customHeight="1" spans="1:19">
      <c r="A10" s="10" t="s">
        <v>89</v>
      </c>
      <c r="B10" s="11" t="s">
        <v>90</v>
      </c>
      <c r="C10" s="12">
        <v>94.6594782943745</v>
      </c>
      <c r="D10" s="13">
        <v>11</v>
      </c>
      <c r="E10" s="13"/>
      <c r="F10" s="14">
        <f t="shared" si="0"/>
        <v>105.659478294375</v>
      </c>
      <c r="G10" s="13">
        <f t="shared" si="1"/>
        <v>94.5225711375337</v>
      </c>
      <c r="H10" s="15">
        <v>83.63</v>
      </c>
      <c r="I10" s="13"/>
      <c r="J10" s="13"/>
      <c r="K10" s="13">
        <f t="shared" si="2"/>
        <v>83.63</v>
      </c>
      <c r="L10" s="13">
        <f t="shared" si="3"/>
        <v>69.0299603655688</v>
      </c>
      <c r="M10" s="13">
        <v>100</v>
      </c>
      <c r="N10" s="13">
        <v>9.6</v>
      </c>
      <c r="O10" s="13"/>
      <c r="P10" s="13">
        <v>109.6</v>
      </c>
      <c r="Q10" s="13">
        <f t="shared" si="4"/>
        <v>99.1765451090399</v>
      </c>
      <c r="R10" s="13">
        <f t="shared" si="5"/>
        <v>77.1431409943089</v>
      </c>
      <c r="S10" s="13">
        <v>7</v>
      </c>
    </row>
    <row r="11" ht="18" customHeight="1" spans="1:19">
      <c r="A11" s="10" t="s">
        <v>91</v>
      </c>
      <c r="B11" s="11" t="s">
        <v>92</v>
      </c>
      <c r="C11" s="12">
        <v>93.4678513518567</v>
      </c>
      <c r="D11" s="13">
        <v>7</v>
      </c>
      <c r="E11" s="13"/>
      <c r="F11" s="14">
        <f t="shared" si="0"/>
        <v>100.467851351857</v>
      </c>
      <c r="G11" s="13">
        <f t="shared" si="1"/>
        <v>89.8781612377755</v>
      </c>
      <c r="H11" s="15">
        <v>83.39</v>
      </c>
      <c r="I11" s="13"/>
      <c r="J11" s="13"/>
      <c r="K11" s="13">
        <f t="shared" si="2"/>
        <v>83.39</v>
      </c>
      <c r="L11" s="13">
        <f t="shared" si="3"/>
        <v>68.8318593194401</v>
      </c>
      <c r="M11" s="13">
        <v>100</v>
      </c>
      <c r="N11" s="13">
        <v>7.47</v>
      </c>
      <c r="O11" s="13"/>
      <c r="P11" s="13">
        <v>107.47</v>
      </c>
      <c r="Q11" s="13">
        <f t="shared" si="4"/>
        <v>97.2491177269025</v>
      </c>
      <c r="R11" s="13">
        <f t="shared" si="5"/>
        <v>75.8828455438534</v>
      </c>
      <c r="S11" s="13">
        <v>11</v>
      </c>
    </row>
    <row r="12" ht="18" customHeight="1" spans="1:19">
      <c r="A12" s="10" t="s">
        <v>93</v>
      </c>
      <c r="B12" s="11" t="s">
        <v>94</v>
      </c>
      <c r="C12" s="12">
        <v>94.0656291224552</v>
      </c>
      <c r="D12" s="13">
        <v>0</v>
      </c>
      <c r="E12" s="13">
        <v>-8</v>
      </c>
      <c r="F12" s="14">
        <f t="shared" si="0"/>
        <v>86.0656291224552</v>
      </c>
      <c r="G12" s="13">
        <f t="shared" si="1"/>
        <v>76.9939875016115</v>
      </c>
      <c r="H12" s="15">
        <v>78.465</v>
      </c>
      <c r="I12" s="13"/>
      <c r="J12" s="13"/>
      <c r="K12" s="13">
        <f t="shared" si="2"/>
        <v>78.465</v>
      </c>
      <c r="L12" s="13">
        <f t="shared" si="3"/>
        <v>64.7666607686758</v>
      </c>
      <c r="M12" s="13">
        <v>100</v>
      </c>
      <c r="N12" s="13">
        <v>0</v>
      </c>
      <c r="O12" s="13"/>
      <c r="P12" s="13">
        <v>100</v>
      </c>
      <c r="Q12" s="13">
        <f t="shared" si="4"/>
        <v>90.4895484571532</v>
      </c>
      <c r="R12" s="13">
        <f t="shared" si="5"/>
        <v>69.7844148841107</v>
      </c>
      <c r="S12" s="13">
        <v>18</v>
      </c>
    </row>
    <row r="13" ht="18" customHeight="1" spans="1:19">
      <c r="A13" s="10" t="s">
        <v>95</v>
      </c>
      <c r="B13" s="11" t="s">
        <v>96</v>
      </c>
      <c r="C13" s="12">
        <v>94.3368136104064</v>
      </c>
      <c r="D13" s="13">
        <v>7</v>
      </c>
      <c r="E13" s="13"/>
      <c r="F13" s="14">
        <f t="shared" si="0"/>
        <v>101.336813610406</v>
      </c>
      <c r="G13" s="13">
        <f t="shared" si="1"/>
        <v>90.6555315998623</v>
      </c>
      <c r="H13" s="15">
        <v>85.76</v>
      </c>
      <c r="I13" s="13"/>
      <c r="J13" s="13"/>
      <c r="K13" s="13">
        <f t="shared" si="2"/>
        <v>85.76</v>
      </c>
      <c r="L13" s="13">
        <f t="shared" si="3"/>
        <v>70.7881071499603</v>
      </c>
      <c r="M13" s="13">
        <v>100</v>
      </c>
      <c r="N13" s="13">
        <v>3.3</v>
      </c>
      <c r="O13" s="13"/>
      <c r="P13" s="13">
        <v>103.3</v>
      </c>
      <c r="Q13" s="13">
        <f t="shared" si="4"/>
        <v>93.4757035562392</v>
      </c>
      <c r="R13" s="13">
        <f t="shared" si="5"/>
        <v>77.0303516805686</v>
      </c>
      <c r="S13" s="13">
        <v>8</v>
      </c>
    </row>
    <row r="14" ht="18" customHeight="1" spans="1:19">
      <c r="A14" s="10" t="s">
        <v>97</v>
      </c>
      <c r="B14" s="11" t="s">
        <v>98</v>
      </c>
      <c r="C14" s="12">
        <v>94.8485783162887</v>
      </c>
      <c r="D14" s="13">
        <v>8</v>
      </c>
      <c r="E14" s="13"/>
      <c r="F14" s="14">
        <f t="shared" si="0"/>
        <v>102.848578316289</v>
      </c>
      <c r="G14" s="13">
        <f t="shared" si="1"/>
        <v>92.0079506091334</v>
      </c>
      <c r="H14" s="15">
        <v>84.64</v>
      </c>
      <c r="I14" s="13"/>
      <c r="J14" s="13"/>
      <c r="K14" s="13">
        <f t="shared" si="2"/>
        <v>84.64</v>
      </c>
      <c r="L14" s="13">
        <f t="shared" si="3"/>
        <v>69.8636356013601</v>
      </c>
      <c r="M14" s="13">
        <v>100</v>
      </c>
      <c r="N14" s="13">
        <v>0</v>
      </c>
      <c r="O14" s="13"/>
      <c r="P14" s="13">
        <v>100</v>
      </c>
      <c r="Q14" s="13">
        <f t="shared" si="4"/>
        <v>90.4895484571532</v>
      </c>
      <c r="R14" s="13">
        <f t="shared" si="5"/>
        <v>76.355089888494</v>
      </c>
      <c r="S14" s="13">
        <v>10</v>
      </c>
    </row>
    <row r="15" ht="18" customHeight="1" spans="1:19">
      <c r="A15" s="10" t="s">
        <v>99</v>
      </c>
      <c r="B15" s="11" t="s">
        <v>100</v>
      </c>
      <c r="C15" s="12">
        <v>94.1165294117647</v>
      </c>
      <c r="D15" s="13">
        <v>10</v>
      </c>
      <c r="E15" s="13"/>
      <c r="F15" s="14">
        <f t="shared" si="0"/>
        <v>104.116529411765</v>
      </c>
      <c r="G15" s="13">
        <f t="shared" si="1"/>
        <v>93.1422548812701</v>
      </c>
      <c r="H15" s="15">
        <v>82.4310526315789</v>
      </c>
      <c r="I15" s="13"/>
      <c r="J15" s="13"/>
      <c r="K15" s="13">
        <f t="shared" si="2"/>
        <v>82.4310526315789</v>
      </c>
      <c r="L15" s="13">
        <f t="shared" si="3"/>
        <v>68.040323999163</v>
      </c>
      <c r="M15" s="13">
        <v>100</v>
      </c>
      <c r="N15" s="13">
        <v>0</v>
      </c>
      <c r="O15" s="13"/>
      <c r="P15" s="13">
        <v>100</v>
      </c>
      <c r="Q15" s="13">
        <f t="shared" si="4"/>
        <v>90.4895484571532</v>
      </c>
      <c r="R15" s="13">
        <f t="shared" si="5"/>
        <v>75.3056326213835</v>
      </c>
      <c r="S15" s="13">
        <v>12</v>
      </c>
    </row>
    <row r="16" ht="18" customHeight="1" spans="1:19">
      <c r="A16" s="10" t="s">
        <v>101</v>
      </c>
      <c r="B16" s="11" t="s">
        <v>102</v>
      </c>
      <c r="C16" s="12">
        <v>95.2988823529411</v>
      </c>
      <c r="D16" s="13">
        <v>14</v>
      </c>
      <c r="E16" s="13"/>
      <c r="F16" s="14">
        <f t="shared" si="0"/>
        <v>109.298882352941</v>
      </c>
      <c r="G16" s="13">
        <f t="shared" si="1"/>
        <v>97.7783682943744</v>
      </c>
      <c r="H16" s="15">
        <v>83.88</v>
      </c>
      <c r="I16" s="13"/>
      <c r="J16" s="13"/>
      <c r="K16" s="13">
        <f t="shared" si="2"/>
        <v>83.88</v>
      </c>
      <c r="L16" s="13">
        <f t="shared" si="3"/>
        <v>69.2363156219528</v>
      </c>
      <c r="M16" s="13">
        <v>100</v>
      </c>
      <c r="N16" s="13">
        <v>7.89</v>
      </c>
      <c r="O16" s="13"/>
      <c r="P16" s="13">
        <v>107.89</v>
      </c>
      <c r="Q16" s="13">
        <f t="shared" si="4"/>
        <v>97.6291738304226</v>
      </c>
      <c r="R16" s="13">
        <f t="shared" si="5"/>
        <v>77.7840119772841</v>
      </c>
      <c r="S16" s="13">
        <v>5</v>
      </c>
    </row>
    <row r="17" ht="18" customHeight="1" spans="1:19">
      <c r="A17" s="10" t="s">
        <v>103</v>
      </c>
      <c r="B17" s="11" t="s">
        <v>104</v>
      </c>
      <c r="C17" s="12">
        <v>95.893</v>
      </c>
      <c r="D17" s="13">
        <v>15</v>
      </c>
      <c r="E17" s="13"/>
      <c r="F17" s="14">
        <f t="shared" si="0"/>
        <v>110.893</v>
      </c>
      <c r="G17" s="13">
        <f t="shared" si="1"/>
        <v>99.2044599345008</v>
      </c>
      <c r="H17" s="15">
        <v>82.84</v>
      </c>
      <c r="I17" s="13">
        <v>9.31</v>
      </c>
      <c r="J17" s="13"/>
      <c r="K17" s="13">
        <f t="shared" si="2"/>
        <v>92.15</v>
      </c>
      <c r="L17" s="13">
        <f t="shared" si="3"/>
        <v>76.0625475031348</v>
      </c>
      <c r="M17" s="13">
        <v>100</v>
      </c>
      <c r="N17" s="13">
        <v>7.3125</v>
      </c>
      <c r="O17" s="13"/>
      <c r="P17" s="13">
        <v>107.3125</v>
      </c>
      <c r="Q17" s="13">
        <f t="shared" si="4"/>
        <v>97.1065966880825</v>
      </c>
      <c r="R17" s="13">
        <f t="shared" si="5"/>
        <v>82.7953349079028</v>
      </c>
      <c r="S17" s="13">
        <v>2</v>
      </c>
    </row>
    <row r="18" ht="18" customHeight="1" spans="1:19">
      <c r="A18" s="10" t="s">
        <v>105</v>
      </c>
      <c r="B18" s="11" t="s">
        <v>106</v>
      </c>
      <c r="C18" s="12">
        <v>95.7822727659788</v>
      </c>
      <c r="D18" s="13">
        <v>16</v>
      </c>
      <c r="E18" s="13"/>
      <c r="F18" s="14">
        <f t="shared" si="0"/>
        <v>111.782272765979</v>
      </c>
      <c r="G18" s="13">
        <f t="shared" si="1"/>
        <v>99.9999999999998</v>
      </c>
      <c r="H18" s="15">
        <v>86.1652941176471</v>
      </c>
      <c r="I18" s="13">
        <v>34.985</v>
      </c>
      <c r="J18" s="13"/>
      <c r="K18" s="13">
        <f t="shared" si="2"/>
        <v>121.150294117647</v>
      </c>
      <c r="L18" s="13">
        <f t="shared" si="3"/>
        <v>100.000000014566</v>
      </c>
      <c r="M18" s="13">
        <v>100</v>
      </c>
      <c r="N18" s="13">
        <v>4.8</v>
      </c>
      <c r="O18" s="13"/>
      <c r="P18" s="13">
        <v>104.8</v>
      </c>
      <c r="Q18" s="13">
        <f t="shared" si="4"/>
        <v>94.8330467830965</v>
      </c>
      <c r="R18" s="13">
        <f t="shared" si="5"/>
        <v>99.483304688506</v>
      </c>
      <c r="S18" s="13">
        <v>1</v>
      </c>
    </row>
    <row r="19" ht="18" customHeight="1" spans="1:19">
      <c r="A19" s="10" t="s">
        <v>107</v>
      </c>
      <c r="B19" s="11" t="s">
        <v>108</v>
      </c>
      <c r="C19" s="12">
        <v>94.0792369371108</v>
      </c>
      <c r="D19" s="13">
        <v>10</v>
      </c>
      <c r="E19" s="13"/>
      <c r="F19" s="14">
        <f t="shared" si="0"/>
        <v>104.079236937111</v>
      </c>
      <c r="G19" s="13">
        <f t="shared" si="1"/>
        <v>93.1088931739697</v>
      </c>
      <c r="H19" s="15">
        <v>90.59</v>
      </c>
      <c r="I19" s="13"/>
      <c r="J19" s="13"/>
      <c r="K19" s="13">
        <f t="shared" si="2"/>
        <v>90.59</v>
      </c>
      <c r="L19" s="13">
        <f t="shared" si="3"/>
        <v>74.7748907032988</v>
      </c>
      <c r="M19" s="13">
        <v>100</v>
      </c>
      <c r="N19" s="13">
        <v>2</v>
      </c>
      <c r="O19" s="13"/>
      <c r="P19" s="13">
        <v>102</v>
      </c>
      <c r="Q19" s="13">
        <f t="shared" si="4"/>
        <v>92.2993394262963</v>
      </c>
      <c r="R19" s="13">
        <f t="shared" si="5"/>
        <v>80.1941360697327</v>
      </c>
      <c r="S19" s="13">
        <v>4</v>
      </c>
    </row>
    <row r="20" ht="18" customHeight="1" spans="1:19">
      <c r="A20" s="10" t="s">
        <v>109</v>
      </c>
      <c r="B20" s="11" t="s">
        <v>110</v>
      </c>
      <c r="C20" s="12">
        <v>96.293740834547</v>
      </c>
      <c r="D20" s="13">
        <v>10</v>
      </c>
      <c r="E20" s="13"/>
      <c r="F20" s="14">
        <f t="shared" si="0"/>
        <v>106.293740834547</v>
      </c>
      <c r="G20" s="13">
        <f t="shared" si="1"/>
        <v>95.0899800159525</v>
      </c>
      <c r="H20" s="15">
        <v>78.68</v>
      </c>
      <c r="I20" s="13"/>
      <c r="J20" s="13"/>
      <c r="K20" s="13">
        <f t="shared" si="2"/>
        <v>78.68</v>
      </c>
      <c r="L20" s="13">
        <f t="shared" si="3"/>
        <v>64.944126289166</v>
      </c>
      <c r="M20" s="13">
        <v>100</v>
      </c>
      <c r="N20" s="13">
        <v>10.51</v>
      </c>
      <c r="O20" s="13"/>
      <c r="P20" s="13">
        <v>110.51</v>
      </c>
      <c r="Q20" s="13">
        <f t="shared" si="4"/>
        <v>100</v>
      </c>
      <c r="R20" s="13">
        <f t="shared" si="5"/>
        <v>74.4788844056067</v>
      </c>
      <c r="S20" s="13">
        <v>14</v>
      </c>
    </row>
    <row r="21" ht="18" customHeight="1" spans="1:19">
      <c r="A21" s="10" t="s">
        <v>111</v>
      </c>
      <c r="B21" s="11" t="s">
        <v>112</v>
      </c>
      <c r="C21" s="12">
        <v>94.1231525992528</v>
      </c>
      <c r="D21" s="13">
        <v>0</v>
      </c>
      <c r="E21" s="13"/>
      <c r="F21" s="14">
        <f t="shared" si="0"/>
        <v>94.1231525992528</v>
      </c>
      <c r="G21" s="13">
        <f t="shared" si="1"/>
        <v>84.202217641704</v>
      </c>
      <c r="H21" s="15">
        <v>84.44</v>
      </c>
      <c r="I21" s="13"/>
      <c r="J21" s="13"/>
      <c r="K21" s="13">
        <f t="shared" si="2"/>
        <v>84.44</v>
      </c>
      <c r="L21" s="13">
        <f t="shared" si="3"/>
        <v>69.6985513962529</v>
      </c>
      <c r="M21" s="13">
        <v>100</v>
      </c>
      <c r="N21" s="13">
        <v>0</v>
      </c>
      <c r="O21" s="13"/>
      <c r="P21" s="13">
        <v>100</v>
      </c>
      <c r="Q21" s="13">
        <f t="shared" si="4"/>
        <v>90.4895484571532</v>
      </c>
      <c r="R21" s="13">
        <f t="shared" si="5"/>
        <v>74.6783843514331</v>
      </c>
      <c r="S21" s="13">
        <v>13</v>
      </c>
    </row>
    <row r="22" ht="18" customHeight="1" spans="1:19">
      <c r="A22" s="10"/>
      <c r="B22" s="11"/>
      <c r="C22" s="12"/>
      <c r="D22" s="13"/>
      <c r="E22" s="17"/>
      <c r="F22" s="18"/>
      <c r="G22" s="19"/>
      <c r="H22" s="20"/>
      <c r="I22" s="13"/>
      <c r="J22" s="9"/>
      <c r="K22" s="13"/>
      <c r="L22" s="13"/>
      <c r="M22" s="13"/>
      <c r="N22" s="13"/>
      <c r="O22" s="9"/>
      <c r="P22" s="13"/>
      <c r="Q22" s="13"/>
      <c r="R22" s="13"/>
      <c r="S22" s="13"/>
    </row>
  </sheetData>
  <mergeCells count="8">
    <mergeCell ref="A1:S1"/>
    <mergeCell ref="C2:G2"/>
    <mergeCell ref="H2:L2"/>
    <mergeCell ref="M2:Q2"/>
    <mergeCell ref="A2:A3"/>
    <mergeCell ref="B2:B3"/>
    <mergeCell ref="R2:R3"/>
    <mergeCell ref="S2:S3"/>
  </mergeCells>
  <printOptions horizontalCentered="1"/>
  <pageMargins left="0.393055555555556" right="0.393055555555556" top="0.590277777777778" bottom="0.590277777777778" header="0.511805555555556" footer="0.511805555555556"/>
  <pageSetup paperSize="9" scale="95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085706(专硕)</vt:lpstr>
      <vt:lpstr>082000(学硕）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WEAPON</dc:creator>
  <cp:lastModifiedBy>时遇倾城色</cp:lastModifiedBy>
  <dcterms:created xsi:type="dcterms:W3CDTF">1996-12-17T01:32:00Z</dcterms:created>
  <cp:lastPrinted>2009-03-24T00:51:00Z</cp:lastPrinted>
  <dcterms:modified xsi:type="dcterms:W3CDTF">2024-09-13T01:53:26Z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ABF12004BFAF409B8276F590572D43B9_13</vt:lpwstr>
  </property>
  <property fmtid="{D5CDD505-2E9C-101B-9397-08002B2CF9AE}" pid="3" name="KSOProductBuildVer">
    <vt:lpwstr>2052-12.1.0.17857</vt:lpwstr>
  </property>
</Properties>
</file>