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205"/>
  </bookViews>
  <sheets>
    <sheet name="Sheet2" sheetId="2" r:id="rId1"/>
    <sheet name="成绩排序" sheetId="3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<sst xmlns="http://schemas.openxmlformats.org/spreadsheetml/2006/main" count="456" uniqueCount="101">
  <si>
    <t>考生编号</t>
  </si>
  <si>
    <t>姓名</t>
  </si>
  <si>
    <t>报考专业</t>
  </si>
  <si>
    <t>研究方向</t>
  </si>
  <si>
    <t>报考学习方
式名称</t>
  </si>
  <si>
    <t>考试方式名称</t>
  </si>
  <si>
    <t>材料审
核成绩</t>
  </si>
  <si>
    <t>笔试成绩</t>
  </si>
  <si>
    <t>面试成绩</t>
  </si>
  <si>
    <t>复试成绩</t>
  </si>
  <si>
    <t>总成绩</t>
  </si>
  <si>
    <t>是否拟录取</t>
  </si>
  <si>
    <t>备注</t>
  </si>
  <si>
    <t>114146110050994</t>
  </si>
  <si>
    <t>郝梅煊</t>
  </si>
  <si>
    <t>地球物理学</t>
  </si>
  <si>
    <t>地震波传播理论</t>
  </si>
  <si>
    <t>全日制</t>
  </si>
  <si>
    <t>申请考核制</t>
  </si>
  <si>
    <t>拟录取</t>
  </si>
  <si>
    <t>114146230050997</t>
  </si>
  <si>
    <t>蒋孝平</t>
  </si>
  <si>
    <t>硕博连读</t>
  </si>
  <si>
    <t>114146110050995</t>
  </si>
  <si>
    <t>梁家豪</t>
  </si>
  <si>
    <t>储层地球物理学</t>
  </si>
  <si>
    <t>114146110050996</t>
  </si>
  <si>
    <t>马英珑</t>
  </si>
  <si>
    <t>岩石物理学</t>
  </si>
  <si>
    <t>114146110051000</t>
  </si>
  <si>
    <t>刁洋洋</t>
  </si>
  <si>
    <t>地质资源与地质工程</t>
  </si>
  <si>
    <t>地球物理勘探</t>
  </si>
  <si>
    <t>114146110051002</t>
  </si>
  <si>
    <t>郭清涛</t>
  </si>
  <si>
    <t>114146110051006</t>
  </si>
  <si>
    <t>霍晗勇</t>
  </si>
  <si>
    <t>/</t>
  </si>
  <si>
    <t>放弃复试</t>
  </si>
  <si>
    <t>114146110051007</t>
  </si>
  <si>
    <t>姜京伟</t>
  </si>
  <si>
    <t>114146110051008</t>
  </si>
  <si>
    <t>李进鹏</t>
  </si>
  <si>
    <t>114146110051009</t>
  </si>
  <si>
    <t>李天祥</t>
  </si>
  <si>
    <t>114146110051010</t>
  </si>
  <si>
    <t>李沐天</t>
  </si>
  <si>
    <t>114146110051011</t>
  </si>
  <si>
    <t>刘卓凡</t>
  </si>
  <si>
    <t>114146110051012</t>
  </si>
  <si>
    <t>刘祖颐</t>
  </si>
  <si>
    <t>114146110051013</t>
  </si>
  <si>
    <t>彭浩</t>
  </si>
  <si>
    <t>114146110051014</t>
  </si>
  <si>
    <t>邵宝臣</t>
  </si>
  <si>
    <t>不录取</t>
  </si>
  <si>
    <t>114146110051016</t>
  </si>
  <si>
    <t>王午琪</t>
  </si>
  <si>
    <t>114146110051017</t>
  </si>
  <si>
    <t>席念旭</t>
  </si>
  <si>
    <t>114146230051018</t>
  </si>
  <si>
    <t>陈鑫</t>
  </si>
  <si>
    <t>114146230051019</t>
  </si>
  <si>
    <t>赵致远</t>
  </si>
  <si>
    <t>114146110050999</t>
  </si>
  <si>
    <t>崔进千</t>
  </si>
  <si>
    <t>地球物理测井</t>
  </si>
  <si>
    <t>114146110051001</t>
  </si>
  <si>
    <t>冯杰</t>
  </si>
  <si>
    <t>114146110051004</t>
  </si>
  <si>
    <t>胡宗培</t>
  </si>
  <si>
    <t>114146110051005</t>
  </si>
  <si>
    <t>黄海涛</t>
  </si>
  <si>
    <t>114146110051015</t>
  </si>
  <si>
    <t>王德伟</t>
  </si>
  <si>
    <t>114146110050998</t>
  </si>
  <si>
    <t>陈书翰</t>
  </si>
  <si>
    <t>油气资源大数据与智能工程</t>
  </si>
  <si>
    <t>放弃面试</t>
  </si>
  <si>
    <t>114146110051003</t>
  </si>
  <si>
    <t>何佳康</t>
  </si>
  <si>
    <t>114146110051032</t>
  </si>
  <si>
    <t>赵泓一</t>
  </si>
  <si>
    <t>地质工程</t>
  </si>
  <si>
    <t>114146110051034</t>
  </si>
  <si>
    <t>朱晓璇</t>
  </si>
  <si>
    <t>114146110051022</t>
  </si>
  <si>
    <t>黄秋杰</t>
  </si>
  <si>
    <t>油气地球物理勘探工程</t>
  </si>
  <si>
    <t>114146110051026</t>
  </si>
  <si>
    <t>徐帅强</t>
  </si>
  <si>
    <t>114146110051027</t>
  </si>
  <si>
    <t>徐政委</t>
  </si>
  <si>
    <t>114146110051029</t>
  </si>
  <si>
    <t>袁航</t>
  </si>
  <si>
    <t>114146110051024</t>
  </si>
  <si>
    <t>罗佳伟</t>
  </si>
  <si>
    <t>油气地球物理测井工程</t>
  </si>
  <si>
    <t>114146110051019</t>
  </si>
  <si>
    <t>114146110050997</t>
  </si>
  <si>
    <t>114146110051018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</si>
</sst>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rgb="FF000000"/>
      <name val="Arial"/>
      <charset val="204"/>
    </font>
    <font>
      <b/>
      <sz val="14"/>
      <name val="SimSun"/>
      <charset val="134"/>
    </font>
    <font>
      <sz val="12"/>
      <color rgb="FF000000"/>
      <name val="宋体"/>
      <charset val="204"/>
    </font>
    <font>
      <sz val="12"/>
      <color rgb="FF000000"/>
      <name val="Arial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Fill="1" applyBorder="1" applyAlignment="1">
      <alignment horizontal="left" vertical="top" wrapText="1"/>
    </xf>
    <xf numFmtId="176" fontId="0" fillId="0" borderId="0" xfId="0" applyNumberForma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176" fontId="3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 quotePrefix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2320;&#29699;&#29289;&#29702;&#23398;&#38498;\9&#12289;&#21338;&#22763;&#25307;&#29983;\2026\2026&#31532;&#20108;&#25209;&#27425;\&#25104;&#32489;\&#26448;&#26009;&#25171;&#20998;&#19982;&#38754;&#35797;&#25104;&#32489;&#27719;&#24635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ocuments\xwechat_files\wxid_cdvgsj3k4mj012_5069\msg\file\2026-05\&#20998;&#25968;&#27719;&#24635;&#35745;&#3163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D3" t="str">
            <v>黄海涛</v>
          </cell>
          <cell r="E3">
            <v>87</v>
          </cell>
          <cell r="F3">
            <v>87</v>
          </cell>
          <cell r="G3">
            <v>91</v>
          </cell>
          <cell r="H3">
            <v>88.3333333333333</v>
          </cell>
        </row>
        <row r="4">
          <cell r="D4" t="str">
            <v>胡宗培</v>
          </cell>
          <cell r="E4">
            <v>81</v>
          </cell>
          <cell r="F4">
            <v>79</v>
          </cell>
          <cell r="G4">
            <v>95</v>
          </cell>
          <cell r="H4">
            <v>85</v>
          </cell>
        </row>
        <row r="5">
          <cell r="D5" t="str">
            <v>崔进千</v>
          </cell>
          <cell r="E5">
            <v>90</v>
          </cell>
          <cell r="F5">
            <v>87</v>
          </cell>
          <cell r="G5">
            <v>96</v>
          </cell>
          <cell r="H5">
            <v>91</v>
          </cell>
        </row>
        <row r="6">
          <cell r="D6" t="str">
            <v>冯杰</v>
          </cell>
          <cell r="E6">
            <v>81</v>
          </cell>
          <cell r="F6">
            <v>79</v>
          </cell>
          <cell r="G6">
            <v>92</v>
          </cell>
          <cell r="H6">
            <v>84</v>
          </cell>
        </row>
        <row r="7">
          <cell r="D7" t="str">
            <v>王德伟</v>
          </cell>
          <cell r="E7">
            <v>88</v>
          </cell>
          <cell r="F7">
            <v>80</v>
          </cell>
          <cell r="G7">
            <v>90</v>
          </cell>
          <cell r="H7">
            <v>86</v>
          </cell>
        </row>
        <row r="8">
          <cell r="D8" t="str">
            <v>何佳康</v>
          </cell>
          <cell r="E8">
            <v>81</v>
          </cell>
          <cell r="F8">
            <v>78</v>
          </cell>
          <cell r="G8">
            <v>95</v>
          </cell>
          <cell r="H8">
            <v>84.6666666666667</v>
          </cell>
        </row>
        <row r="9">
          <cell r="D9" t="str">
            <v>朱晓璇</v>
          </cell>
          <cell r="E9">
            <v>89</v>
          </cell>
          <cell r="F9">
            <v>78</v>
          </cell>
          <cell r="G9">
            <v>93</v>
          </cell>
          <cell r="H9">
            <v>86.6666666666667</v>
          </cell>
        </row>
        <row r="10">
          <cell r="D10" t="str">
            <v>郑锋</v>
          </cell>
          <cell r="E10">
            <v>81</v>
          </cell>
          <cell r="F10">
            <v>87</v>
          </cell>
          <cell r="G10">
            <v>90</v>
          </cell>
          <cell r="H10">
            <v>86</v>
          </cell>
        </row>
        <row r="11">
          <cell r="D11" t="str">
            <v>盛达</v>
          </cell>
          <cell r="E11">
            <v>87</v>
          </cell>
          <cell r="F11">
            <v>87</v>
          </cell>
          <cell r="G11">
            <v>96</v>
          </cell>
          <cell r="H11">
            <v>90</v>
          </cell>
        </row>
        <row r="12">
          <cell r="D12" t="str">
            <v>张峰玮</v>
          </cell>
          <cell r="E12">
            <v>93</v>
          </cell>
          <cell r="F12">
            <v>85</v>
          </cell>
          <cell r="G12">
            <v>91</v>
          </cell>
          <cell r="H12">
            <v>89.6666666666667</v>
          </cell>
        </row>
        <row r="13">
          <cell r="D13" t="str">
            <v>张浩</v>
          </cell>
          <cell r="E13">
            <v>88</v>
          </cell>
          <cell r="F13">
            <v>87</v>
          </cell>
          <cell r="G13">
            <v>90</v>
          </cell>
          <cell r="H13">
            <v>88.3333333333333</v>
          </cell>
        </row>
        <row r="14">
          <cell r="D14" t="str">
            <v>罗佳伟</v>
          </cell>
          <cell r="E14">
            <v>86</v>
          </cell>
          <cell r="F14">
            <v>80</v>
          </cell>
          <cell r="G14">
            <v>92</v>
          </cell>
          <cell r="H14">
            <v>86</v>
          </cell>
        </row>
        <row r="15">
          <cell r="D15" t="str">
            <v>安国印</v>
          </cell>
          <cell r="E15">
            <v>85</v>
          </cell>
          <cell r="F15">
            <v>89</v>
          </cell>
          <cell r="G15">
            <v>79</v>
          </cell>
          <cell r="H15">
            <v>84.3333333333333</v>
          </cell>
        </row>
        <row r="16">
          <cell r="D16" t="str">
            <v>陈书翰</v>
          </cell>
          <cell r="E16">
            <v>83</v>
          </cell>
          <cell r="F16">
            <v>80</v>
          </cell>
          <cell r="G16">
            <v>80</v>
          </cell>
          <cell r="H16">
            <v>81</v>
          </cell>
        </row>
        <row r="17">
          <cell r="D17" t="str">
            <v>陈鑫</v>
          </cell>
          <cell r="E17">
            <v>78</v>
          </cell>
          <cell r="F17">
            <v>78</v>
          </cell>
          <cell r="G17">
            <v>78</v>
          </cell>
          <cell r="H17">
            <v>78</v>
          </cell>
        </row>
        <row r="18">
          <cell r="D18" t="str">
            <v>陈兆明</v>
          </cell>
          <cell r="E18">
            <v>89</v>
          </cell>
          <cell r="F18">
            <v>89</v>
          </cell>
          <cell r="G18">
            <v>77</v>
          </cell>
          <cell r="H18">
            <v>85</v>
          </cell>
        </row>
        <row r="19">
          <cell r="D19" t="str">
            <v>刁洋洋</v>
          </cell>
          <cell r="E19">
            <v>83</v>
          </cell>
          <cell r="F19">
            <v>82</v>
          </cell>
          <cell r="G19">
            <v>73</v>
          </cell>
          <cell r="H19">
            <v>79.3333333333333</v>
          </cell>
        </row>
        <row r="20">
          <cell r="D20" t="str">
            <v>郭清涛</v>
          </cell>
          <cell r="E20">
            <v>81</v>
          </cell>
          <cell r="F20">
            <v>81</v>
          </cell>
          <cell r="G20">
            <v>78</v>
          </cell>
          <cell r="H20">
            <v>80</v>
          </cell>
        </row>
        <row r="21">
          <cell r="D21" t="str">
            <v>郝梅煊</v>
          </cell>
          <cell r="E21">
            <v>81</v>
          </cell>
          <cell r="F21">
            <v>80</v>
          </cell>
          <cell r="G21">
            <v>79</v>
          </cell>
          <cell r="H21">
            <v>80</v>
          </cell>
        </row>
        <row r="22">
          <cell r="D22" t="str">
            <v>黄秋杰</v>
          </cell>
          <cell r="E22">
            <v>81</v>
          </cell>
          <cell r="F22">
            <v>77</v>
          </cell>
          <cell r="G22">
            <v>81</v>
          </cell>
          <cell r="H22">
            <v>79.6666666666667</v>
          </cell>
        </row>
        <row r="23">
          <cell r="D23" t="str">
            <v>霍晗勇</v>
          </cell>
          <cell r="E23">
            <v>83</v>
          </cell>
          <cell r="F23">
            <v>85</v>
          </cell>
          <cell r="G23">
            <v>74</v>
          </cell>
          <cell r="H23">
            <v>80.6666666666667</v>
          </cell>
        </row>
        <row r="24">
          <cell r="D24" t="str">
            <v>姜京伟</v>
          </cell>
          <cell r="E24">
            <v>80</v>
          </cell>
          <cell r="F24">
            <v>86</v>
          </cell>
          <cell r="G24">
            <v>83</v>
          </cell>
          <cell r="H24">
            <v>83</v>
          </cell>
        </row>
        <row r="25">
          <cell r="D25" t="str">
            <v>蒋孝平</v>
          </cell>
          <cell r="E25">
            <v>78</v>
          </cell>
          <cell r="F25">
            <v>80</v>
          </cell>
          <cell r="G25">
            <v>85</v>
          </cell>
          <cell r="H25">
            <v>81</v>
          </cell>
        </row>
        <row r="26">
          <cell r="D26" t="str">
            <v>李进鹏</v>
          </cell>
          <cell r="E26">
            <v>84</v>
          </cell>
          <cell r="F26">
            <v>84</v>
          </cell>
          <cell r="G26">
            <v>78</v>
          </cell>
          <cell r="H26">
            <v>82</v>
          </cell>
        </row>
        <row r="27">
          <cell r="D27" t="str">
            <v>李沐天</v>
          </cell>
          <cell r="E27">
            <v>82</v>
          </cell>
          <cell r="F27">
            <v>80</v>
          </cell>
          <cell r="G27">
            <v>84</v>
          </cell>
          <cell r="H27">
            <v>82</v>
          </cell>
        </row>
        <row r="28">
          <cell r="D28" t="str">
            <v>李天祥</v>
          </cell>
          <cell r="E28">
            <v>80</v>
          </cell>
          <cell r="F28">
            <v>77</v>
          </cell>
          <cell r="G28">
            <v>83</v>
          </cell>
          <cell r="H28">
            <v>80</v>
          </cell>
        </row>
        <row r="29">
          <cell r="D29" t="str">
            <v>李之旭</v>
          </cell>
          <cell r="E29">
            <v>81</v>
          </cell>
          <cell r="F29">
            <v>87</v>
          </cell>
          <cell r="G29">
            <v>81</v>
          </cell>
          <cell r="H29">
            <v>83</v>
          </cell>
        </row>
        <row r="30">
          <cell r="D30" t="str">
            <v>梁家豪</v>
          </cell>
          <cell r="E30">
            <v>86</v>
          </cell>
          <cell r="F30">
            <v>88</v>
          </cell>
          <cell r="G30">
            <v>78</v>
          </cell>
          <cell r="H30">
            <v>84</v>
          </cell>
        </row>
        <row r="31">
          <cell r="D31" t="str">
            <v>刘卓凡</v>
          </cell>
          <cell r="E31">
            <v>87</v>
          </cell>
          <cell r="F31">
            <v>87</v>
          </cell>
          <cell r="G31">
            <v>83</v>
          </cell>
          <cell r="H31">
            <v>85.6666666666667</v>
          </cell>
        </row>
        <row r="32">
          <cell r="D32" t="str">
            <v>刘祖颐</v>
          </cell>
          <cell r="E32">
            <v>85</v>
          </cell>
          <cell r="F32">
            <v>83</v>
          </cell>
          <cell r="G32">
            <v>86</v>
          </cell>
          <cell r="H32">
            <v>84.6666666666667</v>
          </cell>
        </row>
        <row r="33">
          <cell r="D33" t="str">
            <v>马英珑</v>
          </cell>
          <cell r="E33">
            <v>80</v>
          </cell>
          <cell r="F33">
            <v>80</v>
          </cell>
          <cell r="G33">
            <v>78</v>
          </cell>
          <cell r="H33">
            <v>79.3333333333333</v>
          </cell>
        </row>
        <row r="34">
          <cell r="D34" t="str">
            <v>彭浩</v>
          </cell>
          <cell r="E34">
            <v>85</v>
          </cell>
          <cell r="F34">
            <v>90</v>
          </cell>
          <cell r="G34">
            <v>83</v>
          </cell>
          <cell r="H34">
            <v>86</v>
          </cell>
        </row>
        <row r="35">
          <cell r="D35" t="str">
            <v>邵宝臣</v>
          </cell>
          <cell r="E35">
            <v>81</v>
          </cell>
          <cell r="F35">
            <v>80</v>
          </cell>
          <cell r="G35">
            <v>77</v>
          </cell>
          <cell r="H35">
            <v>79.3333333333333</v>
          </cell>
        </row>
        <row r="36">
          <cell r="D36" t="str">
            <v>王午琪</v>
          </cell>
          <cell r="E36">
            <v>89</v>
          </cell>
          <cell r="F36">
            <v>89</v>
          </cell>
          <cell r="G36">
            <v>80</v>
          </cell>
          <cell r="H36">
            <v>86</v>
          </cell>
        </row>
        <row r="37">
          <cell r="D37" t="str">
            <v>席念旭</v>
          </cell>
          <cell r="E37">
            <v>86</v>
          </cell>
          <cell r="F37">
            <v>86</v>
          </cell>
          <cell r="G37">
            <v>76</v>
          </cell>
          <cell r="H37">
            <v>82.6666666666667</v>
          </cell>
        </row>
        <row r="38">
          <cell r="D38" t="str">
            <v>徐帅强</v>
          </cell>
          <cell r="E38">
            <v>80</v>
          </cell>
          <cell r="F38">
            <v>80</v>
          </cell>
          <cell r="G38">
            <v>74</v>
          </cell>
          <cell r="H38">
            <v>78</v>
          </cell>
        </row>
        <row r="39">
          <cell r="D39" t="str">
            <v>徐政委</v>
          </cell>
          <cell r="E39">
            <v>84</v>
          </cell>
          <cell r="F39">
            <v>85</v>
          </cell>
          <cell r="G39">
            <v>79</v>
          </cell>
          <cell r="H39">
            <v>82.6666666666667</v>
          </cell>
        </row>
        <row r="40">
          <cell r="D40" t="str">
            <v>杨果</v>
          </cell>
          <cell r="E40">
            <v>84</v>
          </cell>
          <cell r="F40">
            <v>84</v>
          </cell>
          <cell r="G40">
            <v>75</v>
          </cell>
          <cell r="H40">
            <v>81</v>
          </cell>
        </row>
        <row r="41">
          <cell r="D41" t="str">
            <v>袁航</v>
          </cell>
          <cell r="E41">
            <v>81</v>
          </cell>
          <cell r="F41">
            <v>84</v>
          </cell>
          <cell r="G41">
            <v>80</v>
          </cell>
          <cell r="H41">
            <v>81.6666666666667</v>
          </cell>
        </row>
        <row r="42">
          <cell r="D42" t="str">
            <v>赵泓一</v>
          </cell>
          <cell r="E42">
            <v>80</v>
          </cell>
          <cell r="F42">
            <v>84</v>
          </cell>
          <cell r="G42">
            <v>77</v>
          </cell>
          <cell r="H42">
            <v>80.3333333333333</v>
          </cell>
        </row>
        <row r="43">
          <cell r="D43" t="str">
            <v>赵致远</v>
          </cell>
          <cell r="E43">
            <v>82</v>
          </cell>
          <cell r="F43">
            <v>83</v>
          </cell>
          <cell r="G43">
            <v>75</v>
          </cell>
          <cell r="H43">
            <v>80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D4" t="str">
            <v>陈书翰</v>
          </cell>
          <cell r="E4" t="str">
            <v>刘洋</v>
          </cell>
        </row>
        <row r="4">
          <cell r="L4" t="str">
            <v>放弃面试</v>
          </cell>
        </row>
        <row r="4">
          <cell r="U4">
            <v>81</v>
          </cell>
        </row>
        <row r="5">
          <cell r="D5" t="str">
            <v>陈鑫</v>
          </cell>
          <cell r="E5" t="str">
            <v>黄炜霖</v>
          </cell>
          <cell r="F5">
            <v>82</v>
          </cell>
          <cell r="G5">
            <v>84</v>
          </cell>
          <cell r="H5">
            <v>83</v>
          </cell>
          <cell r="I5">
            <v>86</v>
          </cell>
          <cell r="J5">
            <v>80</v>
          </cell>
          <cell r="K5">
            <v>85</v>
          </cell>
          <cell r="L5">
            <v>83</v>
          </cell>
          <cell r="M5">
            <v>84</v>
          </cell>
          <cell r="N5">
            <v>77</v>
          </cell>
          <cell r="O5">
            <v>80</v>
          </cell>
          <cell r="P5">
            <v>84</v>
          </cell>
          <cell r="Q5">
            <v>82</v>
          </cell>
          <cell r="R5">
            <v>81.4</v>
          </cell>
          <cell r="S5">
            <v>82.68</v>
          </cell>
          <cell r="T5">
            <v>83.84</v>
          </cell>
          <cell r="U5">
            <v>98</v>
          </cell>
        </row>
        <row r="6">
          <cell r="D6" t="str">
            <v>刁洋洋</v>
          </cell>
          <cell r="E6" t="str">
            <v>赵建国</v>
          </cell>
          <cell r="F6">
            <v>91</v>
          </cell>
          <cell r="G6">
            <v>93</v>
          </cell>
          <cell r="H6">
            <v>92</v>
          </cell>
          <cell r="I6">
            <v>91</v>
          </cell>
          <cell r="J6">
            <v>91</v>
          </cell>
          <cell r="K6">
            <v>86</v>
          </cell>
          <cell r="L6">
            <v>91.6</v>
          </cell>
          <cell r="M6">
            <v>89</v>
          </cell>
        </row>
        <row r="6">
          <cell r="O6">
            <v>82</v>
          </cell>
          <cell r="P6">
            <v>82</v>
          </cell>
          <cell r="Q6">
            <v>75</v>
          </cell>
          <cell r="R6">
            <v>82</v>
          </cell>
          <cell r="S6">
            <v>89.68</v>
          </cell>
          <cell r="T6">
            <v>87.84</v>
          </cell>
          <cell r="U6">
            <v>85</v>
          </cell>
        </row>
        <row r="7">
          <cell r="D7" t="str">
            <v>郭清涛</v>
          </cell>
          <cell r="E7" t="str">
            <v>陈双全</v>
          </cell>
          <cell r="F7">
            <v>86</v>
          </cell>
          <cell r="G7">
            <v>88</v>
          </cell>
        </row>
        <row r="7">
          <cell r="I7">
            <v>88</v>
          </cell>
          <cell r="J7">
            <v>86</v>
          </cell>
          <cell r="K7">
            <v>91</v>
          </cell>
          <cell r="L7">
            <v>87</v>
          </cell>
          <cell r="M7">
            <v>91</v>
          </cell>
          <cell r="N7">
            <v>83</v>
          </cell>
          <cell r="O7">
            <v>83</v>
          </cell>
          <cell r="P7">
            <v>88</v>
          </cell>
          <cell r="Q7">
            <v>82</v>
          </cell>
          <cell r="R7">
            <v>85.4</v>
          </cell>
          <cell r="S7">
            <v>86.68</v>
          </cell>
          <cell r="T7">
            <v>88.84</v>
          </cell>
          <cell r="U7">
            <v>100</v>
          </cell>
        </row>
        <row r="8">
          <cell r="D8" t="str">
            <v>郝梅煊</v>
          </cell>
          <cell r="E8" t="str">
            <v>陈海潮</v>
          </cell>
          <cell r="F8">
            <v>89</v>
          </cell>
          <cell r="G8">
            <v>91</v>
          </cell>
          <cell r="H8">
            <v>91</v>
          </cell>
          <cell r="I8">
            <v>92</v>
          </cell>
          <cell r="J8">
            <v>84</v>
          </cell>
          <cell r="K8">
            <v>92</v>
          </cell>
          <cell r="L8">
            <v>89.4</v>
          </cell>
          <cell r="M8">
            <v>92</v>
          </cell>
          <cell r="N8">
            <v>87</v>
          </cell>
          <cell r="O8">
            <v>86</v>
          </cell>
          <cell r="P8">
            <v>87</v>
          </cell>
        </row>
        <row r="8">
          <cell r="R8">
            <v>88</v>
          </cell>
          <cell r="S8">
            <v>89.12</v>
          </cell>
          <cell r="T8">
            <v>90.56</v>
          </cell>
          <cell r="U8">
            <v>98</v>
          </cell>
        </row>
        <row r="9">
          <cell r="D9" t="str">
            <v>黄秋杰</v>
          </cell>
          <cell r="E9" t="str">
            <v>赵建国</v>
          </cell>
          <cell r="F9">
            <v>89</v>
          </cell>
          <cell r="G9">
            <v>84</v>
          </cell>
          <cell r="H9">
            <v>84</v>
          </cell>
          <cell r="I9">
            <v>84</v>
          </cell>
          <cell r="J9">
            <v>83</v>
          </cell>
          <cell r="K9">
            <v>88</v>
          </cell>
          <cell r="L9">
            <v>84.8</v>
          </cell>
          <cell r="M9">
            <v>91</v>
          </cell>
        </row>
        <row r="9">
          <cell r="O9">
            <v>86</v>
          </cell>
          <cell r="P9">
            <v>85</v>
          </cell>
          <cell r="Q9">
            <v>78</v>
          </cell>
          <cell r="R9">
            <v>85</v>
          </cell>
          <cell r="S9">
            <v>84.84</v>
          </cell>
          <cell r="T9">
            <v>86.42</v>
          </cell>
          <cell r="U9">
            <v>86</v>
          </cell>
        </row>
        <row r="10">
          <cell r="D10" t="str">
            <v>姜京伟</v>
          </cell>
          <cell r="E10" t="str">
            <v>饶莹</v>
          </cell>
          <cell r="F10">
            <v>81</v>
          </cell>
          <cell r="G10">
            <v>82</v>
          </cell>
          <cell r="H10">
            <v>84</v>
          </cell>
          <cell r="I10">
            <v>87</v>
          </cell>
          <cell r="J10">
            <v>80</v>
          </cell>
          <cell r="K10">
            <v>99</v>
          </cell>
          <cell r="L10">
            <v>82.8</v>
          </cell>
          <cell r="M10">
            <v>89</v>
          </cell>
          <cell r="N10">
            <v>88</v>
          </cell>
          <cell r="O10">
            <v>85</v>
          </cell>
          <cell r="P10">
            <v>83</v>
          </cell>
          <cell r="Q10">
            <v>80</v>
          </cell>
          <cell r="R10">
            <v>85</v>
          </cell>
          <cell r="S10">
            <v>83.24</v>
          </cell>
          <cell r="T10">
            <v>91.12</v>
          </cell>
          <cell r="U10">
            <v>95</v>
          </cell>
        </row>
        <row r="11">
          <cell r="D11" t="str">
            <v>蒋孝平</v>
          </cell>
          <cell r="E11" t="str">
            <v>姚刚</v>
          </cell>
          <cell r="F11">
            <v>86</v>
          </cell>
          <cell r="G11">
            <v>91</v>
          </cell>
          <cell r="H11">
            <v>92</v>
          </cell>
          <cell r="I11">
            <v>91</v>
          </cell>
          <cell r="J11">
            <v>92</v>
          </cell>
          <cell r="K11">
            <v>90</v>
          </cell>
          <cell r="L11">
            <v>90.4</v>
          </cell>
          <cell r="M11">
            <v>84</v>
          </cell>
          <cell r="N11">
            <v>90</v>
          </cell>
          <cell r="O11">
            <v>86</v>
          </cell>
          <cell r="P11">
            <v>89</v>
          </cell>
          <cell r="Q11">
            <v>88</v>
          </cell>
          <cell r="R11">
            <v>87.4</v>
          </cell>
          <cell r="S11">
            <v>89.8</v>
          </cell>
          <cell r="T11">
            <v>89.9</v>
          </cell>
          <cell r="U11">
            <v>100</v>
          </cell>
        </row>
        <row r="12">
          <cell r="D12" t="str">
            <v>李进鹏</v>
          </cell>
          <cell r="E12" t="str">
            <v>张峰</v>
          </cell>
          <cell r="F12">
            <v>88</v>
          </cell>
          <cell r="G12">
            <v>93</v>
          </cell>
          <cell r="H12">
            <v>93</v>
          </cell>
          <cell r="I12">
            <v>86</v>
          </cell>
          <cell r="J12">
            <v>88</v>
          </cell>
          <cell r="K12">
            <v>90</v>
          </cell>
          <cell r="L12">
            <v>89.6</v>
          </cell>
          <cell r="M12">
            <v>93</v>
          </cell>
          <cell r="N12">
            <v>86</v>
          </cell>
          <cell r="O12">
            <v>85</v>
          </cell>
        </row>
        <row r="12">
          <cell r="Q12">
            <v>85</v>
          </cell>
          <cell r="R12">
            <v>87.25</v>
          </cell>
          <cell r="S12">
            <v>89.13</v>
          </cell>
          <cell r="T12">
            <v>89.565</v>
          </cell>
          <cell r="U12">
            <v>95</v>
          </cell>
        </row>
        <row r="13">
          <cell r="D13" t="str">
            <v>李沐天</v>
          </cell>
          <cell r="E13" t="str">
            <v>刘洋</v>
          </cell>
        </row>
        <row r="13">
          <cell r="G13">
            <v>89</v>
          </cell>
          <cell r="H13">
            <v>91</v>
          </cell>
          <cell r="I13">
            <v>91</v>
          </cell>
          <cell r="J13">
            <v>93</v>
          </cell>
          <cell r="K13">
            <v>94</v>
          </cell>
          <cell r="L13">
            <v>91</v>
          </cell>
          <cell r="M13">
            <v>86</v>
          </cell>
          <cell r="N13">
            <v>87</v>
          </cell>
          <cell r="O13">
            <v>83</v>
          </cell>
          <cell r="P13">
            <v>83</v>
          </cell>
          <cell r="Q13">
            <v>82</v>
          </cell>
          <cell r="R13">
            <v>84.2</v>
          </cell>
          <cell r="S13">
            <v>89.64</v>
          </cell>
          <cell r="T13">
            <v>91.82</v>
          </cell>
          <cell r="U13">
            <v>94</v>
          </cell>
        </row>
        <row r="14">
          <cell r="D14" t="str">
            <v>李天祥</v>
          </cell>
          <cell r="E14" t="str">
            <v>黄炜霖</v>
          </cell>
          <cell r="F14">
            <v>82</v>
          </cell>
          <cell r="G14">
            <v>84</v>
          </cell>
          <cell r="H14">
            <v>83</v>
          </cell>
          <cell r="I14">
            <v>83</v>
          </cell>
          <cell r="J14">
            <v>81</v>
          </cell>
          <cell r="K14">
            <v>83</v>
          </cell>
          <cell r="L14">
            <v>82.6</v>
          </cell>
          <cell r="M14">
            <v>83</v>
          </cell>
          <cell r="N14">
            <v>80</v>
          </cell>
          <cell r="O14">
            <v>83</v>
          </cell>
          <cell r="P14">
            <v>82</v>
          </cell>
          <cell r="Q14">
            <v>80</v>
          </cell>
          <cell r="R14">
            <v>81.6</v>
          </cell>
          <cell r="S14">
            <v>82.4</v>
          </cell>
          <cell r="T14">
            <v>82.7</v>
          </cell>
          <cell r="U14">
            <v>90</v>
          </cell>
        </row>
        <row r="15">
          <cell r="D15" t="str">
            <v>梁家豪</v>
          </cell>
          <cell r="E15" t="str">
            <v>赵杨</v>
          </cell>
          <cell r="F15">
            <v>89</v>
          </cell>
          <cell r="G15">
            <v>88</v>
          </cell>
          <cell r="H15">
            <v>89</v>
          </cell>
          <cell r="I15">
            <v>94</v>
          </cell>
          <cell r="J15">
            <v>86</v>
          </cell>
          <cell r="K15">
            <v>94</v>
          </cell>
          <cell r="L15">
            <v>89.2</v>
          </cell>
          <cell r="M15">
            <v>84</v>
          </cell>
          <cell r="N15">
            <v>78</v>
          </cell>
        </row>
        <row r="15">
          <cell r="P15">
            <v>80</v>
          </cell>
          <cell r="Q15">
            <v>82</v>
          </cell>
          <cell r="R15">
            <v>81</v>
          </cell>
          <cell r="S15">
            <v>87.56</v>
          </cell>
          <cell r="T15">
            <v>90.78</v>
          </cell>
          <cell r="U15">
            <v>97</v>
          </cell>
        </row>
        <row r="16">
          <cell r="D16" t="str">
            <v>刘卓凡</v>
          </cell>
          <cell r="E16" t="str">
            <v>刘洋</v>
          </cell>
        </row>
        <row r="16">
          <cell r="G16">
            <v>92</v>
          </cell>
          <cell r="H16">
            <v>93</v>
          </cell>
          <cell r="I16">
            <v>92</v>
          </cell>
          <cell r="J16">
            <v>91</v>
          </cell>
          <cell r="K16">
            <v>93</v>
          </cell>
          <cell r="L16">
            <v>92</v>
          </cell>
          <cell r="M16">
            <v>91</v>
          </cell>
          <cell r="N16">
            <v>79</v>
          </cell>
          <cell r="O16">
            <v>94</v>
          </cell>
          <cell r="P16">
            <v>90</v>
          </cell>
          <cell r="Q16">
            <v>88</v>
          </cell>
          <cell r="R16">
            <v>88.4</v>
          </cell>
          <cell r="S16">
            <v>91.28</v>
          </cell>
          <cell r="T16">
            <v>92.14</v>
          </cell>
          <cell r="U16">
            <v>98</v>
          </cell>
        </row>
        <row r="17">
          <cell r="D17" t="str">
            <v>刘祖颐</v>
          </cell>
          <cell r="E17" t="str">
            <v>唐跟阳</v>
          </cell>
          <cell r="F17">
            <v>89</v>
          </cell>
          <cell r="G17">
            <v>86</v>
          </cell>
          <cell r="H17">
            <v>87</v>
          </cell>
          <cell r="I17">
            <v>88</v>
          </cell>
          <cell r="J17">
            <v>86</v>
          </cell>
          <cell r="K17">
            <v>90</v>
          </cell>
          <cell r="L17">
            <v>87.2</v>
          </cell>
        </row>
        <row r="17">
          <cell r="N17">
            <v>80</v>
          </cell>
          <cell r="O17">
            <v>83</v>
          </cell>
          <cell r="P17">
            <v>89</v>
          </cell>
          <cell r="Q17">
            <v>90</v>
          </cell>
          <cell r="R17">
            <v>85.5</v>
          </cell>
          <cell r="S17">
            <v>86.86</v>
          </cell>
          <cell r="T17">
            <v>88.43</v>
          </cell>
          <cell r="U17">
            <v>91</v>
          </cell>
        </row>
        <row r="18">
          <cell r="D18" t="str">
            <v>马英珑</v>
          </cell>
          <cell r="E18" t="str">
            <v>赵杨</v>
          </cell>
          <cell r="F18">
            <v>82</v>
          </cell>
          <cell r="G18">
            <v>84</v>
          </cell>
          <cell r="H18">
            <v>85</v>
          </cell>
          <cell r="I18">
            <v>81</v>
          </cell>
          <cell r="J18">
            <v>81</v>
          </cell>
          <cell r="K18">
            <v>92</v>
          </cell>
          <cell r="L18">
            <v>82.6</v>
          </cell>
          <cell r="M18">
            <v>86</v>
          </cell>
          <cell r="N18">
            <v>78</v>
          </cell>
        </row>
        <row r="18">
          <cell r="P18">
            <v>79</v>
          </cell>
          <cell r="Q18">
            <v>90</v>
          </cell>
          <cell r="R18">
            <v>83.25</v>
          </cell>
          <cell r="S18">
            <v>82.73</v>
          </cell>
          <cell r="T18">
            <v>87.365</v>
          </cell>
          <cell r="U18">
            <v>98</v>
          </cell>
        </row>
        <row r="19">
          <cell r="D19" t="str">
            <v>彭浩</v>
          </cell>
          <cell r="E19" t="str">
            <v>钮凤林</v>
          </cell>
          <cell r="F19">
            <v>91</v>
          </cell>
          <cell r="G19">
            <v>84</v>
          </cell>
          <cell r="H19">
            <v>86</v>
          </cell>
          <cell r="I19">
            <v>88</v>
          </cell>
        </row>
        <row r="19">
          <cell r="K19">
            <v>89</v>
          </cell>
          <cell r="L19">
            <v>87.25</v>
          </cell>
          <cell r="M19">
            <v>89</v>
          </cell>
          <cell r="N19">
            <v>85</v>
          </cell>
          <cell r="O19">
            <v>82</v>
          </cell>
          <cell r="P19">
            <v>81</v>
          </cell>
          <cell r="Q19">
            <v>86</v>
          </cell>
          <cell r="R19">
            <v>84.6</v>
          </cell>
          <cell r="S19">
            <v>86.72</v>
          </cell>
          <cell r="T19">
            <v>87.86</v>
          </cell>
          <cell r="U19">
            <v>84</v>
          </cell>
        </row>
        <row r="20">
          <cell r="D20" t="str">
            <v>邵宝臣</v>
          </cell>
          <cell r="E20" t="str">
            <v>贺艳晓</v>
          </cell>
          <cell r="F20">
            <v>71</v>
          </cell>
          <cell r="G20">
            <v>73</v>
          </cell>
          <cell r="H20">
            <v>60</v>
          </cell>
          <cell r="I20">
            <v>70</v>
          </cell>
          <cell r="J20">
            <v>69</v>
          </cell>
          <cell r="K20">
            <v>50</v>
          </cell>
          <cell r="L20">
            <v>68.6</v>
          </cell>
          <cell r="M20">
            <v>57</v>
          </cell>
          <cell r="N20">
            <v>79</v>
          </cell>
          <cell r="O20">
            <v>80</v>
          </cell>
          <cell r="P20">
            <v>62</v>
          </cell>
          <cell r="Q20">
            <v>80</v>
          </cell>
          <cell r="R20">
            <v>71.6</v>
          </cell>
          <cell r="S20">
            <v>69.2</v>
          </cell>
          <cell r="T20">
            <v>59.6</v>
          </cell>
          <cell r="U20">
            <v>80</v>
          </cell>
        </row>
        <row r="21">
          <cell r="D21" t="str">
            <v>王午琪</v>
          </cell>
          <cell r="E21" t="str">
            <v>马继涛</v>
          </cell>
          <cell r="F21">
            <v>93</v>
          </cell>
          <cell r="G21">
            <v>89</v>
          </cell>
          <cell r="H21">
            <v>87</v>
          </cell>
          <cell r="I21">
            <v>90</v>
          </cell>
          <cell r="J21">
            <v>90</v>
          </cell>
          <cell r="K21">
            <v>92</v>
          </cell>
          <cell r="L21">
            <v>89.8</v>
          </cell>
          <cell r="M21">
            <v>92</v>
          </cell>
          <cell r="N21">
            <v>96</v>
          </cell>
          <cell r="O21">
            <v>90</v>
          </cell>
          <cell r="P21">
            <v>90</v>
          </cell>
          <cell r="Q21">
            <v>95</v>
          </cell>
          <cell r="R21">
            <v>92.6</v>
          </cell>
          <cell r="S21">
            <v>90.36</v>
          </cell>
          <cell r="T21">
            <v>91.18</v>
          </cell>
          <cell r="U21">
            <v>100</v>
          </cell>
        </row>
        <row r="22">
          <cell r="D22" t="str">
            <v>席念旭</v>
          </cell>
          <cell r="E22" t="str">
            <v>刘洋</v>
          </cell>
        </row>
        <row r="22">
          <cell r="G22">
            <v>93</v>
          </cell>
          <cell r="H22">
            <v>94</v>
          </cell>
          <cell r="I22">
            <v>94</v>
          </cell>
          <cell r="J22">
            <v>95</v>
          </cell>
          <cell r="K22">
            <v>93</v>
          </cell>
          <cell r="L22">
            <v>94</v>
          </cell>
          <cell r="M22">
            <v>91</v>
          </cell>
          <cell r="N22">
            <v>91</v>
          </cell>
          <cell r="O22">
            <v>85</v>
          </cell>
          <cell r="P22">
            <v>87</v>
          </cell>
          <cell r="Q22">
            <v>92</v>
          </cell>
          <cell r="R22">
            <v>89.2</v>
          </cell>
          <cell r="S22">
            <v>93.04</v>
          </cell>
          <cell r="T22">
            <v>93.02</v>
          </cell>
          <cell r="U22">
            <v>90</v>
          </cell>
        </row>
        <row r="23">
          <cell r="D23" t="str">
            <v>徐政委</v>
          </cell>
          <cell r="E23" t="str">
            <v>赵杨</v>
          </cell>
          <cell r="F23">
            <v>89</v>
          </cell>
          <cell r="G23">
            <v>84</v>
          </cell>
          <cell r="H23">
            <v>85</v>
          </cell>
          <cell r="I23">
            <v>83</v>
          </cell>
          <cell r="J23">
            <v>84</v>
          </cell>
          <cell r="K23">
            <v>95</v>
          </cell>
          <cell r="L23">
            <v>85</v>
          </cell>
          <cell r="M23">
            <v>85</v>
          </cell>
          <cell r="N23">
            <v>77</v>
          </cell>
        </row>
        <row r="23">
          <cell r="P23">
            <v>75</v>
          </cell>
          <cell r="Q23">
            <v>85</v>
          </cell>
          <cell r="R23">
            <v>80.5</v>
          </cell>
          <cell r="S23">
            <v>84.1</v>
          </cell>
          <cell r="T23">
            <v>89.55</v>
          </cell>
          <cell r="U23">
            <v>92</v>
          </cell>
        </row>
        <row r="24">
          <cell r="D24" t="str">
            <v>赵泓一</v>
          </cell>
          <cell r="E24" t="str">
            <v>殷文</v>
          </cell>
          <cell r="F24">
            <v>86</v>
          </cell>
          <cell r="G24">
            <v>86</v>
          </cell>
          <cell r="H24">
            <v>86</v>
          </cell>
          <cell r="I24">
            <v>83</v>
          </cell>
          <cell r="J24">
            <v>85</v>
          </cell>
          <cell r="K24">
            <v>92</v>
          </cell>
          <cell r="L24">
            <v>85.2</v>
          </cell>
          <cell r="M24">
            <v>84</v>
          </cell>
          <cell r="N24">
            <v>78</v>
          </cell>
          <cell r="O24">
            <v>75</v>
          </cell>
          <cell r="P24">
            <v>72</v>
          </cell>
          <cell r="Q24">
            <v>80</v>
          </cell>
          <cell r="R24">
            <v>77.8</v>
          </cell>
          <cell r="S24">
            <v>83.72</v>
          </cell>
          <cell r="T24">
            <v>87.86</v>
          </cell>
          <cell r="U24">
            <v>100</v>
          </cell>
        </row>
        <row r="25">
          <cell r="D25" t="str">
            <v>赵致远</v>
          </cell>
          <cell r="E25" t="str">
            <v>刘国昌</v>
          </cell>
          <cell r="F25">
            <v>87</v>
          </cell>
        </row>
        <row r="25">
          <cell r="H25">
            <v>88</v>
          </cell>
          <cell r="I25">
            <v>94</v>
          </cell>
          <cell r="J25">
            <v>93</v>
          </cell>
          <cell r="K25">
            <v>94</v>
          </cell>
          <cell r="L25">
            <v>90.5</v>
          </cell>
          <cell r="M25">
            <v>93</v>
          </cell>
          <cell r="N25">
            <v>95</v>
          </cell>
          <cell r="O25">
            <v>90</v>
          </cell>
          <cell r="P25">
            <v>86</v>
          </cell>
          <cell r="Q25">
            <v>92</v>
          </cell>
          <cell r="R25">
            <v>91.2</v>
          </cell>
          <cell r="S25">
            <v>90.64</v>
          </cell>
          <cell r="T25">
            <v>92.32</v>
          </cell>
          <cell r="U25">
            <v>97</v>
          </cell>
        </row>
        <row r="26">
          <cell r="D26" t="str">
            <v>胡宗培</v>
          </cell>
          <cell r="E26" t="str">
            <v>廖广志</v>
          </cell>
          <cell r="F26">
            <v>80</v>
          </cell>
        </row>
        <row r="26">
          <cell r="H26">
            <v>83</v>
          </cell>
          <cell r="I26">
            <v>75</v>
          </cell>
          <cell r="J26">
            <v>78</v>
          </cell>
          <cell r="K26">
            <v>89</v>
          </cell>
        </row>
        <row r="26">
          <cell r="S26">
            <v>79</v>
          </cell>
          <cell r="T26">
            <v>84</v>
          </cell>
          <cell r="U26">
            <v>91</v>
          </cell>
        </row>
        <row r="27">
          <cell r="D27" t="str">
            <v>黄海涛</v>
          </cell>
          <cell r="E27" t="str">
            <v>王兵</v>
          </cell>
          <cell r="F27">
            <v>83</v>
          </cell>
          <cell r="G27">
            <v>85</v>
          </cell>
          <cell r="H27">
            <v>83</v>
          </cell>
          <cell r="I27">
            <v>76</v>
          </cell>
          <cell r="J27">
            <v>80</v>
          </cell>
          <cell r="K27">
            <v>92</v>
          </cell>
        </row>
        <row r="27">
          <cell r="S27">
            <v>81.4</v>
          </cell>
          <cell r="T27">
            <v>86.7</v>
          </cell>
          <cell r="U27">
            <v>92</v>
          </cell>
        </row>
        <row r="28">
          <cell r="D28" t="str">
            <v>何佳康</v>
          </cell>
          <cell r="E28" t="str">
            <v>廖广志</v>
          </cell>
          <cell r="F28">
            <v>85</v>
          </cell>
          <cell r="G28">
            <v>96</v>
          </cell>
          <cell r="H28">
            <v>84</v>
          </cell>
          <cell r="I28">
            <v>80</v>
          </cell>
          <cell r="J28">
            <v>83</v>
          </cell>
          <cell r="K28">
            <v>96</v>
          </cell>
        </row>
        <row r="28">
          <cell r="S28">
            <v>85.6</v>
          </cell>
          <cell r="T28">
            <v>90.8</v>
          </cell>
          <cell r="U28">
            <v>87</v>
          </cell>
        </row>
        <row r="29">
          <cell r="D29" t="str">
            <v>袁航</v>
          </cell>
          <cell r="E29" t="str">
            <v>沈金松</v>
          </cell>
          <cell r="F29">
            <v>86</v>
          </cell>
          <cell r="G29">
            <v>88</v>
          </cell>
          <cell r="H29">
            <v>85</v>
          </cell>
          <cell r="I29">
            <v>83</v>
          </cell>
          <cell r="J29">
            <v>89</v>
          </cell>
          <cell r="K29">
            <v>92</v>
          </cell>
        </row>
        <row r="29">
          <cell r="S29">
            <v>86.2</v>
          </cell>
          <cell r="T29">
            <v>89.1</v>
          </cell>
          <cell r="U29">
            <v>86</v>
          </cell>
        </row>
        <row r="30">
          <cell r="D30" t="str">
            <v>罗佳伟</v>
          </cell>
          <cell r="E30" t="str">
            <v>王兵</v>
          </cell>
          <cell r="F30">
            <v>84</v>
          </cell>
          <cell r="G30">
            <v>89</v>
          </cell>
          <cell r="H30">
            <v>85</v>
          </cell>
          <cell r="I30">
            <v>81</v>
          </cell>
          <cell r="J30">
            <v>85</v>
          </cell>
          <cell r="K30">
            <v>93</v>
          </cell>
        </row>
        <row r="30">
          <cell r="S30">
            <v>84.8</v>
          </cell>
          <cell r="T30">
            <v>88.9</v>
          </cell>
          <cell r="U30">
            <v>89</v>
          </cell>
        </row>
        <row r="31">
          <cell r="D31" t="str">
            <v>冯杰</v>
          </cell>
          <cell r="E31" t="str">
            <v>郭江峰</v>
          </cell>
          <cell r="F31">
            <v>82</v>
          </cell>
          <cell r="G31">
            <v>87</v>
          </cell>
          <cell r="H31">
            <v>82</v>
          </cell>
          <cell r="I31">
            <v>73</v>
          </cell>
        </row>
        <row r="31">
          <cell r="K31">
            <v>82</v>
          </cell>
        </row>
        <row r="31">
          <cell r="S31">
            <v>81</v>
          </cell>
          <cell r="T31">
            <v>81.5</v>
          </cell>
          <cell r="U31">
            <v>87</v>
          </cell>
        </row>
        <row r="32">
          <cell r="D32" t="str">
            <v>王德伟</v>
          </cell>
          <cell r="E32" t="str">
            <v>吴文圣</v>
          </cell>
        </row>
        <row r="32">
          <cell r="G32">
            <v>86</v>
          </cell>
          <cell r="H32">
            <v>84</v>
          </cell>
          <cell r="I32">
            <v>78</v>
          </cell>
          <cell r="J32">
            <v>80</v>
          </cell>
          <cell r="K32">
            <v>89</v>
          </cell>
        </row>
        <row r="32">
          <cell r="S32">
            <v>82</v>
          </cell>
          <cell r="T32">
            <v>85.5</v>
          </cell>
          <cell r="U32">
            <v>88</v>
          </cell>
        </row>
        <row r="33">
          <cell r="D33" t="str">
            <v>朱晓璇</v>
          </cell>
          <cell r="E33" t="str">
            <v>廖广志</v>
          </cell>
          <cell r="F33">
            <v>87</v>
          </cell>
        </row>
        <row r="33">
          <cell r="H33">
            <v>84</v>
          </cell>
          <cell r="I33">
            <v>74</v>
          </cell>
          <cell r="J33">
            <v>81</v>
          </cell>
          <cell r="K33">
            <v>90</v>
          </cell>
        </row>
        <row r="33">
          <cell r="S33">
            <v>81.5</v>
          </cell>
          <cell r="T33">
            <v>85.75</v>
          </cell>
          <cell r="U33">
            <v>91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workbookViewId="0">
      <selection activeCell="A2" sqref="A2:A34"/>
    </sheetView>
  </sheetViews>
  <sheetFormatPr defaultColWidth="9" defaultRowHeight="14.25"/>
  <cols>
    <col min="1" max="1" width="21.125" customWidth="1"/>
    <col min="2" max="2" width="15.625" customWidth="1"/>
    <col min="3" max="3" width="25.875" customWidth="1"/>
    <col min="4" max="4" width="28" customWidth="1"/>
    <col min="5" max="5" width="16.25" customWidth="1"/>
    <col min="6" max="6" width="17.625" customWidth="1"/>
    <col min="7" max="7" width="12.75" customWidth="1"/>
    <col min="8" max="8" width="13" customWidth="1"/>
    <col min="9" max="10" width="12.25" customWidth="1"/>
    <col min="11" max="11" width="12.625"/>
    <col min="12" max="12" width="15.125" customWidth="1"/>
  </cols>
  <sheetData>
    <row r="1" ht="37.5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ht="15" spans="1:13">
      <c r="A2" s="3" t="s">
        <v>13</v>
      </c>
      <c r="B2" s="3" t="s">
        <v>14</v>
      </c>
      <c r="C2" s="3" t="s">
        <v>15</v>
      </c>
      <c r="D2" s="3" t="s">
        <v>16</v>
      </c>
      <c r="E2" s="3" t="s">
        <v>17</v>
      </c>
      <c r="F2" s="3" t="s">
        <v>18</v>
      </c>
      <c r="G2" s="4">
        <f>VLOOKUP(B2,[1]Sheet1!$D$3:$H$43,5,0)</f>
        <v>80</v>
      </c>
      <c r="H2" s="5">
        <f>VLOOKUP(B2,[2]Sheet1!$D$4:$U$33,18,0)</f>
        <v>98</v>
      </c>
      <c r="I2" s="4">
        <f>VLOOKUP(B2,[2]Sheet1!$D$4:$T$33,17,0)</f>
        <v>90.56</v>
      </c>
      <c r="J2" s="4">
        <f>(H2*0.2222)+(I2*0.7778)</f>
        <v>92.213168</v>
      </c>
      <c r="K2" s="4">
        <f>(G2*0.1)+(H2*0.2)+(I2*0.7)</f>
        <v>90.992</v>
      </c>
      <c r="L2" s="3" t="s">
        <v>19</v>
      </c>
    </row>
    <row r="3" ht="15" spans="1:13">
      <c r="A3" s="3" t="s">
        <v>20</v>
      </c>
      <c r="B3" s="3" t="s">
        <v>21</v>
      </c>
      <c r="C3" s="3" t="s">
        <v>15</v>
      </c>
      <c r="D3" s="3" t="s">
        <v>16</v>
      </c>
      <c r="E3" s="3" t="s">
        <v>17</v>
      </c>
      <c r="F3" s="3" t="s">
        <v>22</v>
      </c>
      <c r="G3" s="4">
        <f>VLOOKUP(B3,[1]Sheet1!$D$3:$H$43,5,0)</f>
        <v>81</v>
      </c>
      <c r="H3" s="5">
        <f>VLOOKUP(B3,[2]Sheet1!$D$4:$U$33,18,0)</f>
        <v>100</v>
      </c>
      <c r="I3" s="4">
        <f>VLOOKUP(B3,[2]Sheet1!$D$4:$T$33,17,0)</f>
        <v>89.9</v>
      </c>
      <c r="J3" s="4">
        <f t="shared" ref="J3:J34" si="0">(H3*0.2222)+(I3*0.7778)</f>
        <v>92.14422</v>
      </c>
      <c r="K3" s="4">
        <f t="shared" ref="K3:K34" si="1">(G3*0.1)+(H3*0.2)+(I3*0.7)</f>
        <v>91.03</v>
      </c>
      <c r="L3" s="3" t="s">
        <v>19</v>
      </c>
    </row>
    <row r="4" ht="15" spans="1:13">
      <c r="A4" s="3" t="s">
        <v>23</v>
      </c>
      <c r="B4" s="3" t="s">
        <v>24</v>
      </c>
      <c r="C4" s="3" t="s">
        <v>15</v>
      </c>
      <c r="D4" s="3" t="s">
        <v>25</v>
      </c>
      <c r="E4" s="3" t="s">
        <v>17</v>
      </c>
      <c r="F4" s="3" t="s">
        <v>18</v>
      </c>
      <c r="G4" s="4">
        <f>VLOOKUP(B4,[1]Sheet1!$D$3:$H$43,5,0)</f>
        <v>84</v>
      </c>
      <c r="H4" s="5">
        <f>VLOOKUP(B4,[2]Sheet1!$D$4:$U$33,18,0)</f>
        <v>97</v>
      </c>
      <c r="I4" s="4">
        <f>VLOOKUP(B4,[2]Sheet1!$D$4:$T$33,17,0)</f>
        <v>90.78</v>
      </c>
      <c r="J4" s="4">
        <f t="shared" si="0"/>
        <v>92.162084</v>
      </c>
      <c r="K4" s="4">
        <f t="shared" si="1"/>
        <v>91.346</v>
      </c>
      <c r="L4" s="3" t="s">
        <v>19</v>
      </c>
    </row>
    <row r="5" ht="15" spans="1:13">
      <c r="A5" s="3" t="s">
        <v>26</v>
      </c>
      <c r="B5" s="3" t="s">
        <v>27</v>
      </c>
      <c r="C5" s="3" t="s">
        <v>15</v>
      </c>
      <c r="D5" s="3" t="s">
        <v>28</v>
      </c>
      <c r="E5" s="3" t="s">
        <v>17</v>
      </c>
      <c r="F5" s="3" t="s">
        <v>18</v>
      </c>
      <c r="G5" s="4">
        <f>VLOOKUP(B5,[1]Sheet1!$D$3:$H$43,5,0)</f>
        <v>79.3333333333333</v>
      </c>
      <c r="H5" s="5">
        <f>VLOOKUP(B5,[2]Sheet1!$D$4:$U$33,18,0)</f>
        <v>98</v>
      </c>
      <c r="I5" s="4">
        <f>VLOOKUP(B5,[2]Sheet1!$D$4:$T$33,17,0)</f>
        <v>87.365</v>
      </c>
      <c r="J5" s="4">
        <f t="shared" si="0"/>
        <v>89.728097</v>
      </c>
      <c r="K5" s="4">
        <f t="shared" si="1"/>
        <v>88.6888333333333</v>
      </c>
      <c r="L5" s="3" t="s">
        <v>19</v>
      </c>
    </row>
    <row r="6" ht="15" spans="1:13">
      <c r="A6" s="3" t="s">
        <v>29</v>
      </c>
      <c r="B6" s="3" t="s">
        <v>30</v>
      </c>
      <c r="C6" s="3" t="s">
        <v>31</v>
      </c>
      <c r="D6" s="3" t="s">
        <v>32</v>
      </c>
      <c r="E6" s="3" t="s">
        <v>17</v>
      </c>
      <c r="F6" s="3" t="s">
        <v>18</v>
      </c>
      <c r="G6" s="4">
        <f>VLOOKUP(B6,[1]Sheet1!$D$3:$H$43,5,0)</f>
        <v>79.3333333333333</v>
      </c>
      <c r="H6" s="5">
        <f>VLOOKUP(B6,[2]Sheet1!$D$4:$U$33,18,0)</f>
        <v>85</v>
      </c>
      <c r="I6" s="4">
        <f>VLOOKUP(B6,[2]Sheet1!$D$4:$T$33,17,0)</f>
        <v>87.84</v>
      </c>
      <c r="J6" s="4">
        <f t="shared" si="0"/>
        <v>87.208952</v>
      </c>
      <c r="K6" s="4">
        <f t="shared" si="1"/>
        <v>86.4213333333333</v>
      </c>
      <c r="L6" s="3" t="s">
        <v>19</v>
      </c>
    </row>
    <row r="7" ht="15" spans="1:13">
      <c r="A7" s="3" t="s">
        <v>33</v>
      </c>
      <c r="B7" s="3" t="s">
        <v>34</v>
      </c>
      <c r="C7" s="3" t="s">
        <v>31</v>
      </c>
      <c r="D7" s="3" t="s">
        <v>32</v>
      </c>
      <c r="E7" s="3" t="s">
        <v>17</v>
      </c>
      <c r="F7" s="3" t="s">
        <v>18</v>
      </c>
      <c r="G7" s="4">
        <f>VLOOKUP(B7,[1]Sheet1!$D$3:$H$43,5,0)</f>
        <v>80</v>
      </c>
      <c r="H7" s="5">
        <f>VLOOKUP(B7,[2]Sheet1!$D$4:$U$33,18,0)</f>
        <v>100</v>
      </c>
      <c r="I7" s="4">
        <f>VLOOKUP(B7,[2]Sheet1!$D$4:$T$33,17,0)</f>
        <v>88.84</v>
      </c>
      <c r="J7" s="4">
        <f t="shared" si="0"/>
        <v>91.319752</v>
      </c>
      <c r="K7" s="4">
        <f t="shared" si="1"/>
        <v>90.188</v>
      </c>
      <c r="L7" s="3" t="s">
        <v>19</v>
      </c>
    </row>
    <row r="8" ht="15" spans="1:13">
      <c r="A8" s="3" t="s">
        <v>35</v>
      </c>
      <c r="B8" s="3" t="s">
        <v>36</v>
      </c>
      <c r="C8" s="3" t="s">
        <v>31</v>
      </c>
      <c r="D8" s="3" t="s">
        <v>32</v>
      </c>
      <c r="E8" s="3" t="s">
        <v>17</v>
      </c>
      <c r="F8" s="3" t="s">
        <v>18</v>
      </c>
      <c r="G8" s="4">
        <f>VLOOKUP(B8,[1]Sheet1!$D$3:$H$43,5,0)</f>
        <v>80.6666666666667</v>
      </c>
      <c r="H8" s="5" t="s">
        <v>37</v>
      </c>
      <c r="I8" s="4" t="s">
        <v>37</v>
      </c>
      <c r="J8" s="4">
        <v>0</v>
      </c>
      <c r="K8" s="4">
        <f>G8*0.1</f>
        <v>8.06666666666667</v>
      </c>
      <c r="L8" s="3" t="s">
        <v>38</v>
      </c>
    </row>
    <row r="9" ht="15" spans="1:13">
      <c r="A9" s="3" t="s">
        <v>39</v>
      </c>
      <c r="B9" s="3" t="s">
        <v>40</v>
      </c>
      <c r="C9" s="3" t="s">
        <v>31</v>
      </c>
      <c r="D9" s="3" t="s">
        <v>32</v>
      </c>
      <c r="E9" s="3" t="s">
        <v>17</v>
      </c>
      <c r="F9" s="3" t="s">
        <v>18</v>
      </c>
      <c r="G9" s="4">
        <f>VLOOKUP(B9,[1]Sheet1!$D$3:$H$43,5,0)</f>
        <v>83</v>
      </c>
      <c r="H9" s="5">
        <f>VLOOKUP(B9,[2]Sheet1!$D$4:$U$33,18,0)</f>
        <v>95</v>
      </c>
      <c r="I9" s="4">
        <f>VLOOKUP(B9,[2]Sheet1!$D$4:$T$33,17,0)</f>
        <v>91.12</v>
      </c>
      <c r="J9" s="4">
        <f t="shared" si="0"/>
        <v>91.982136</v>
      </c>
      <c r="K9" s="4">
        <f t="shared" si="1"/>
        <v>91.084</v>
      </c>
      <c r="L9" s="3" t="s">
        <v>19</v>
      </c>
    </row>
    <row r="10" ht="15" spans="1:13">
      <c r="A10" s="3" t="s">
        <v>41</v>
      </c>
      <c r="B10" s="3" t="s">
        <v>42</v>
      </c>
      <c r="C10" s="3" t="s">
        <v>31</v>
      </c>
      <c r="D10" s="3" t="s">
        <v>32</v>
      </c>
      <c r="E10" s="3" t="s">
        <v>17</v>
      </c>
      <c r="F10" s="3" t="s">
        <v>18</v>
      </c>
      <c r="G10" s="4">
        <f>VLOOKUP(B10,[1]Sheet1!$D$3:$H$43,5,0)</f>
        <v>82</v>
      </c>
      <c r="H10" s="5">
        <f>VLOOKUP(B10,[2]Sheet1!$D$4:$U$33,18,0)</f>
        <v>95</v>
      </c>
      <c r="I10" s="4">
        <f>VLOOKUP(B10,[2]Sheet1!$D$4:$T$33,17,0)</f>
        <v>89.565</v>
      </c>
      <c r="J10" s="4">
        <f t="shared" si="0"/>
        <v>90.772657</v>
      </c>
      <c r="K10" s="4">
        <f t="shared" si="1"/>
        <v>89.8955</v>
      </c>
      <c r="L10" s="3" t="s">
        <v>19</v>
      </c>
    </row>
    <row r="11" ht="15" spans="1:13">
      <c r="A11" s="3" t="s">
        <v>43</v>
      </c>
      <c r="B11" s="3" t="s">
        <v>44</v>
      </c>
      <c r="C11" s="3" t="s">
        <v>31</v>
      </c>
      <c r="D11" s="3" t="s">
        <v>32</v>
      </c>
      <c r="E11" s="3" t="s">
        <v>17</v>
      </c>
      <c r="F11" s="3" t="s">
        <v>18</v>
      </c>
      <c r="G11" s="4">
        <f>VLOOKUP(B11,[1]Sheet1!$D$3:$H$43,5,0)</f>
        <v>80</v>
      </c>
      <c r="H11" s="5">
        <f>VLOOKUP(B11,[2]Sheet1!$D$4:$U$33,18,0)</f>
        <v>90</v>
      </c>
      <c r="I11" s="4">
        <f>VLOOKUP(B11,[2]Sheet1!$D$4:$T$33,17,0)</f>
        <v>82.7</v>
      </c>
      <c r="J11" s="4">
        <f t="shared" si="0"/>
        <v>84.32206</v>
      </c>
      <c r="K11" s="4">
        <f t="shared" si="1"/>
        <v>83.89</v>
      </c>
      <c r="L11" s="3" t="s">
        <v>19</v>
      </c>
    </row>
    <row r="12" ht="15" spans="1:13">
      <c r="A12" s="3" t="s">
        <v>45</v>
      </c>
      <c r="B12" s="3" t="s">
        <v>46</v>
      </c>
      <c r="C12" s="3" t="s">
        <v>31</v>
      </c>
      <c r="D12" s="3" t="s">
        <v>32</v>
      </c>
      <c r="E12" s="3" t="s">
        <v>17</v>
      </c>
      <c r="F12" s="3" t="s">
        <v>18</v>
      </c>
      <c r="G12" s="4">
        <f>VLOOKUP(B12,[1]Sheet1!$D$3:$H$43,5,0)</f>
        <v>82</v>
      </c>
      <c r="H12" s="5">
        <f>VLOOKUP(B12,[2]Sheet1!$D$4:$U$33,18,0)</f>
        <v>94</v>
      </c>
      <c r="I12" s="4">
        <f>VLOOKUP(B12,[2]Sheet1!$D$4:$T$33,17,0)</f>
        <v>91.82</v>
      </c>
      <c r="J12" s="4">
        <f t="shared" si="0"/>
        <v>92.304396</v>
      </c>
      <c r="K12" s="4">
        <f t="shared" si="1"/>
        <v>91.274</v>
      </c>
      <c r="L12" s="3" t="s">
        <v>19</v>
      </c>
    </row>
    <row r="13" ht="15" spans="1:13">
      <c r="A13" s="3" t="s">
        <v>47</v>
      </c>
      <c r="B13" s="3" t="s">
        <v>48</v>
      </c>
      <c r="C13" s="3" t="s">
        <v>31</v>
      </c>
      <c r="D13" s="3" t="s">
        <v>32</v>
      </c>
      <c r="E13" s="3" t="s">
        <v>17</v>
      </c>
      <c r="F13" s="3" t="s">
        <v>18</v>
      </c>
      <c r="G13" s="4">
        <f>VLOOKUP(B13,[1]Sheet1!$D$3:$H$43,5,0)</f>
        <v>85.6666666666667</v>
      </c>
      <c r="H13" s="5">
        <f>VLOOKUP(B13,[2]Sheet1!$D$4:$U$33,18,0)</f>
        <v>98</v>
      </c>
      <c r="I13" s="4">
        <f>VLOOKUP(B13,[2]Sheet1!$D$4:$T$33,17,0)</f>
        <v>92.14</v>
      </c>
      <c r="J13" s="4">
        <f t="shared" si="0"/>
        <v>93.442092</v>
      </c>
      <c r="K13" s="4">
        <f t="shared" si="1"/>
        <v>92.6646666666667</v>
      </c>
      <c r="L13" s="3" t="s">
        <v>19</v>
      </c>
    </row>
    <row r="14" ht="15" spans="1:13">
      <c r="A14" s="3" t="s">
        <v>49</v>
      </c>
      <c r="B14" s="3" t="s">
        <v>50</v>
      </c>
      <c r="C14" s="3" t="s">
        <v>31</v>
      </c>
      <c r="D14" s="3" t="s">
        <v>32</v>
      </c>
      <c r="E14" s="3" t="s">
        <v>17</v>
      </c>
      <c r="F14" s="3" t="s">
        <v>18</v>
      </c>
      <c r="G14" s="4">
        <f>VLOOKUP(B14,[1]Sheet1!$D$3:$H$43,5,0)</f>
        <v>84.6666666666667</v>
      </c>
      <c r="H14" s="5">
        <f>VLOOKUP(B14,[2]Sheet1!$D$4:$U$33,18,0)</f>
        <v>91</v>
      </c>
      <c r="I14" s="4">
        <f>VLOOKUP(B14,[2]Sheet1!$D$4:$T$33,17,0)</f>
        <v>88.43</v>
      </c>
      <c r="J14" s="4">
        <f t="shared" si="0"/>
        <v>89.001054</v>
      </c>
      <c r="K14" s="4">
        <f t="shared" si="1"/>
        <v>88.5676666666667</v>
      </c>
      <c r="L14" s="3" t="s">
        <v>19</v>
      </c>
    </row>
    <row r="15" ht="15" spans="1:13">
      <c r="A15" s="3" t="s">
        <v>51</v>
      </c>
      <c r="B15" s="3" t="s">
        <v>52</v>
      </c>
      <c r="C15" s="3" t="s">
        <v>31</v>
      </c>
      <c r="D15" s="3" t="s">
        <v>32</v>
      </c>
      <c r="E15" s="3" t="s">
        <v>17</v>
      </c>
      <c r="F15" s="3" t="s">
        <v>18</v>
      </c>
      <c r="G15" s="4">
        <f>VLOOKUP(B15,[1]Sheet1!$D$3:$H$43,5,0)</f>
        <v>86</v>
      </c>
      <c r="H15" s="5">
        <f>VLOOKUP(B15,[2]Sheet1!$D$4:$U$33,18,0)</f>
        <v>84</v>
      </c>
      <c r="I15" s="4">
        <f>VLOOKUP(B15,[2]Sheet1!$D$4:$T$33,17,0)</f>
        <v>87.86</v>
      </c>
      <c r="J15" s="4">
        <f t="shared" si="0"/>
        <v>87.002308</v>
      </c>
      <c r="K15" s="4">
        <f t="shared" si="1"/>
        <v>86.902</v>
      </c>
      <c r="L15" s="3" t="s">
        <v>19</v>
      </c>
    </row>
    <row r="16" ht="15" spans="1:13">
      <c r="A16" s="3" t="s">
        <v>53</v>
      </c>
      <c r="B16" s="3" t="s">
        <v>54</v>
      </c>
      <c r="C16" s="3" t="s">
        <v>31</v>
      </c>
      <c r="D16" s="3" t="s">
        <v>32</v>
      </c>
      <c r="E16" s="3" t="s">
        <v>17</v>
      </c>
      <c r="F16" s="3" t="s">
        <v>18</v>
      </c>
      <c r="G16" s="4">
        <f>VLOOKUP(B16,[1]Sheet1!$D$3:$H$43,5,0)</f>
        <v>79.3333333333333</v>
      </c>
      <c r="H16" s="5">
        <f>VLOOKUP(B16,[2]Sheet1!$D$4:$U$33,18,0)</f>
        <v>80</v>
      </c>
      <c r="I16" s="4">
        <v>49.6</v>
      </c>
      <c r="J16" s="4">
        <f t="shared" si="0"/>
        <v>56.35488</v>
      </c>
      <c r="K16" s="4">
        <f t="shared" si="1"/>
        <v>58.6533333333333</v>
      </c>
      <c r="L16" s="3" t="s">
        <v>55</v>
      </c>
    </row>
    <row r="17" ht="15" spans="1:12">
      <c r="A17" s="3" t="s">
        <v>56</v>
      </c>
      <c r="B17" s="3" t="s">
        <v>57</v>
      </c>
      <c r="C17" s="3" t="s">
        <v>31</v>
      </c>
      <c r="D17" s="3" t="s">
        <v>32</v>
      </c>
      <c r="E17" s="3" t="s">
        <v>17</v>
      </c>
      <c r="F17" s="3" t="s">
        <v>18</v>
      </c>
      <c r="G17" s="4">
        <f>VLOOKUP(B17,[1]Sheet1!$D$3:$H$43,5,0)</f>
        <v>86</v>
      </c>
      <c r="H17" s="5">
        <f>VLOOKUP(B17,[2]Sheet1!$D$4:$U$33,18,0)</f>
        <v>100</v>
      </c>
      <c r="I17" s="4">
        <f>VLOOKUP(B17,[2]Sheet1!$D$4:$T$33,17,0)</f>
        <v>91.18</v>
      </c>
      <c r="J17" s="4">
        <f t="shared" si="0"/>
        <v>93.139804</v>
      </c>
      <c r="K17" s="4">
        <f t="shared" si="1"/>
        <v>92.426</v>
      </c>
      <c r="L17" s="3" t="s">
        <v>19</v>
      </c>
    </row>
    <row r="18" ht="15" spans="1:12">
      <c r="A18" s="3" t="s">
        <v>58</v>
      </c>
      <c r="B18" s="3" t="s">
        <v>59</v>
      </c>
      <c r="C18" s="3" t="s">
        <v>31</v>
      </c>
      <c r="D18" s="3" t="s">
        <v>32</v>
      </c>
      <c r="E18" s="3" t="s">
        <v>17</v>
      </c>
      <c r="F18" s="3" t="s">
        <v>18</v>
      </c>
      <c r="G18" s="4">
        <f>VLOOKUP(B18,[1]Sheet1!$D$3:$H$43,5,0)</f>
        <v>82.6666666666667</v>
      </c>
      <c r="H18" s="5">
        <f>VLOOKUP(B18,[2]Sheet1!$D$4:$U$33,18,0)</f>
        <v>90</v>
      </c>
      <c r="I18" s="4">
        <f>VLOOKUP(B18,[2]Sheet1!$D$4:$T$33,17,0)</f>
        <v>93.02</v>
      </c>
      <c r="J18" s="4">
        <f t="shared" si="0"/>
        <v>92.348956</v>
      </c>
      <c r="K18" s="4">
        <f t="shared" si="1"/>
        <v>91.3806666666667</v>
      </c>
      <c r="L18" s="3" t="s">
        <v>19</v>
      </c>
    </row>
    <row r="19" ht="15" spans="1:12">
      <c r="A19" s="3" t="s">
        <v>60</v>
      </c>
      <c r="B19" s="3" t="s">
        <v>61</v>
      </c>
      <c r="C19" s="3" t="s">
        <v>31</v>
      </c>
      <c r="D19" s="3" t="s">
        <v>32</v>
      </c>
      <c r="E19" s="3" t="s">
        <v>17</v>
      </c>
      <c r="F19" s="3" t="s">
        <v>22</v>
      </c>
      <c r="G19" s="4">
        <f>VLOOKUP(B19,[1]Sheet1!$D$3:$H$43,5,0)</f>
        <v>78</v>
      </c>
      <c r="H19" s="5">
        <f>VLOOKUP(B19,[2]Sheet1!$D$4:$U$33,18,0)</f>
        <v>98</v>
      </c>
      <c r="I19" s="4">
        <f>VLOOKUP(B19,[2]Sheet1!$D$4:$T$33,17,0)</f>
        <v>83.84</v>
      </c>
      <c r="J19" s="4">
        <f t="shared" si="0"/>
        <v>86.986352</v>
      </c>
      <c r="K19" s="4">
        <f t="shared" si="1"/>
        <v>86.088</v>
      </c>
      <c r="L19" s="3" t="s">
        <v>19</v>
      </c>
    </row>
    <row r="20" ht="15" spans="1:12">
      <c r="A20" s="3" t="s">
        <v>62</v>
      </c>
      <c r="B20" s="3" t="s">
        <v>63</v>
      </c>
      <c r="C20" s="3" t="s">
        <v>31</v>
      </c>
      <c r="D20" s="3" t="s">
        <v>32</v>
      </c>
      <c r="E20" s="3" t="s">
        <v>17</v>
      </c>
      <c r="F20" s="3" t="s">
        <v>22</v>
      </c>
      <c r="G20" s="4">
        <f>VLOOKUP(B20,[1]Sheet1!$D$3:$H$43,5,0)</f>
        <v>80</v>
      </c>
      <c r="H20" s="5">
        <f>VLOOKUP(B20,[2]Sheet1!$D$4:$U$33,18,0)</f>
        <v>97</v>
      </c>
      <c r="I20" s="4">
        <f>VLOOKUP(B20,[2]Sheet1!$D$4:$T$33,17,0)</f>
        <v>92.32</v>
      </c>
      <c r="J20" s="4">
        <f t="shared" si="0"/>
        <v>93.359896</v>
      </c>
      <c r="K20" s="4">
        <f t="shared" si="1"/>
        <v>92.024</v>
      </c>
      <c r="L20" s="3" t="s">
        <v>19</v>
      </c>
    </row>
    <row r="21" ht="15" spans="1:12">
      <c r="A21" s="3" t="s">
        <v>64</v>
      </c>
      <c r="B21" s="3" t="s">
        <v>65</v>
      </c>
      <c r="C21" s="3" t="s">
        <v>31</v>
      </c>
      <c r="D21" s="3" t="s">
        <v>66</v>
      </c>
      <c r="E21" s="3" t="s">
        <v>17</v>
      </c>
      <c r="F21" s="3" t="s">
        <v>18</v>
      </c>
      <c r="G21" s="4">
        <f>VLOOKUP(B21,[1]Sheet1!$D$3:$H$43,5,0)</f>
        <v>91</v>
      </c>
      <c r="H21" s="5" t="s">
        <v>37</v>
      </c>
      <c r="I21" s="4" t="s">
        <v>37</v>
      </c>
      <c r="J21" s="4">
        <v>0</v>
      </c>
      <c r="K21" s="4">
        <f>G21*0.1</f>
        <v>9.1</v>
      </c>
      <c r="L21" s="3" t="s">
        <v>38</v>
      </c>
    </row>
    <row r="22" ht="15" spans="1:12">
      <c r="A22" s="3" t="s">
        <v>67</v>
      </c>
      <c r="B22" s="3" t="s">
        <v>68</v>
      </c>
      <c r="C22" s="3" t="s">
        <v>31</v>
      </c>
      <c r="D22" s="3" t="s">
        <v>66</v>
      </c>
      <c r="E22" s="3" t="s">
        <v>17</v>
      </c>
      <c r="F22" s="3" t="s">
        <v>18</v>
      </c>
      <c r="G22" s="4">
        <f>VLOOKUP(B22,[1]Sheet1!$D$3:$H$43,5,0)</f>
        <v>84</v>
      </c>
      <c r="H22" s="5">
        <f>VLOOKUP(B22,[2]Sheet1!$D$4:$U$33,18,0)</f>
        <v>87</v>
      </c>
      <c r="I22" s="4">
        <f>VLOOKUP(B22,[2]Sheet1!$D$4:$T$33,17,0)</f>
        <v>81.5</v>
      </c>
      <c r="J22" s="4">
        <f t="shared" si="0"/>
        <v>82.7221</v>
      </c>
      <c r="K22" s="4">
        <f t="shared" si="1"/>
        <v>82.85</v>
      </c>
      <c r="L22" s="3" t="s">
        <v>19</v>
      </c>
    </row>
    <row r="23" ht="15" spans="1:12">
      <c r="A23" s="3" t="s">
        <v>69</v>
      </c>
      <c r="B23" s="3" t="s">
        <v>70</v>
      </c>
      <c r="C23" s="3" t="s">
        <v>31</v>
      </c>
      <c r="D23" s="3" t="s">
        <v>66</v>
      </c>
      <c r="E23" s="3" t="s">
        <v>17</v>
      </c>
      <c r="F23" s="3" t="s">
        <v>18</v>
      </c>
      <c r="G23" s="4">
        <f>VLOOKUP(B23,[1]Sheet1!$D$3:$H$43,5,0)</f>
        <v>85</v>
      </c>
      <c r="H23" s="5">
        <f>VLOOKUP(B23,[2]Sheet1!$D$4:$U$33,18,0)</f>
        <v>91</v>
      </c>
      <c r="I23" s="4">
        <f>VLOOKUP(B23,[2]Sheet1!$D$4:$T$33,17,0)</f>
        <v>84</v>
      </c>
      <c r="J23" s="4">
        <f t="shared" si="0"/>
        <v>85.5554</v>
      </c>
      <c r="K23" s="4">
        <f t="shared" si="1"/>
        <v>85.5</v>
      </c>
      <c r="L23" s="3" t="s">
        <v>19</v>
      </c>
    </row>
    <row r="24" ht="15" spans="1:12">
      <c r="A24" s="3" t="s">
        <v>71</v>
      </c>
      <c r="B24" s="3" t="s">
        <v>72</v>
      </c>
      <c r="C24" s="3" t="s">
        <v>31</v>
      </c>
      <c r="D24" s="3" t="s">
        <v>66</v>
      </c>
      <c r="E24" s="3" t="s">
        <v>17</v>
      </c>
      <c r="F24" s="3" t="s">
        <v>18</v>
      </c>
      <c r="G24" s="4">
        <f>VLOOKUP(B24,[1]Sheet1!$D$3:$H$43,5,0)</f>
        <v>88.3333333333333</v>
      </c>
      <c r="H24" s="5">
        <f>VLOOKUP(B24,[2]Sheet1!$D$4:$U$33,18,0)</f>
        <v>92</v>
      </c>
      <c r="I24" s="4">
        <f>VLOOKUP(B24,[2]Sheet1!$D$4:$T$33,17,0)</f>
        <v>86.7</v>
      </c>
      <c r="J24" s="4">
        <f t="shared" si="0"/>
        <v>87.87766</v>
      </c>
      <c r="K24" s="4">
        <f t="shared" si="1"/>
        <v>87.9233333333333</v>
      </c>
      <c r="L24" s="3" t="s">
        <v>19</v>
      </c>
    </row>
    <row r="25" ht="15" spans="1:12">
      <c r="A25" s="3" t="s">
        <v>73</v>
      </c>
      <c r="B25" s="3" t="s">
        <v>74</v>
      </c>
      <c r="C25" s="3" t="s">
        <v>31</v>
      </c>
      <c r="D25" s="3" t="s">
        <v>66</v>
      </c>
      <c r="E25" s="3" t="s">
        <v>17</v>
      </c>
      <c r="F25" s="3" t="s">
        <v>18</v>
      </c>
      <c r="G25" s="4">
        <f>VLOOKUP(B25,[1]Sheet1!$D$3:$H$43,5,0)</f>
        <v>86</v>
      </c>
      <c r="H25" s="5">
        <f>VLOOKUP(B25,[2]Sheet1!$D$4:$U$33,18,0)</f>
        <v>88</v>
      </c>
      <c r="I25" s="4">
        <f>VLOOKUP(B25,[2]Sheet1!$D$4:$T$33,17,0)</f>
        <v>85.5</v>
      </c>
      <c r="J25" s="4">
        <f t="shared" si="0"/>
        <v>86.0555</v>
      </c>
      <c r="K25" s="4">
        <f t="shared" si="1"/>
        <v>86.05</v>
      </c>
      <c r="L25" s="3" t="s">
        <v>19</v>
      </c>
    </row>
    <row r="26" ht="15" spans="1:12">
      <c r="A26" s="3" t="s">
        <v>75</v>
      </c>
      <c r="B26" s="3" t="s">
        <v>76</v>
      </c>
      <c r="C26" s="3" t="s">
        <v>31</v>
      </c>
      <c r="D26" s="3" t="s">
        <v>77</v>
      </c>
      <c r="E26" s="3" t="s">
        <v>17</v>
      </c>
      <c r="F26" s="3" t="s">
        <v>18</v>
      </c>
      <c r="G26" s="4">
        <f>VLOOKUP(B26,[1]Sheet1!$D$3:$H$43,5,0)</f>
        <v>81</v>
      </c>
      <c r="H26" s="5">
        <f>VLOOKUP(B26,[2]Sheet1!$D$4:$U$33,18,0)</f>
        <v>81</v>
      </c>
      <c r="I26" s="4" t="s">
        <v>37</v>
      </c>
      <c r="J26" s="4">
        <f>H26*0.2222</f>
        <v>17.9982</v>
      </c>
      <c r="K26" s="4">
        <f>(G26*0.1)+(H26*0.2)</f>
        <v>24.3</v>
      </c>
      <c r="L26" s="3" t="s">
        <v>78</v>
      </c>
    </row>
    <row r="27" ht="15" spans="1:12">
      <c r="A27" s="3" t="s">
        <v>79</v>
      </c>
      <c r="B27" s="3" t="s">
        <v>80</v>
      </c>
      <c r="C27" s="3" t="s">
        <v>31</v>
      </c>
      <c r="D27" s="3" t="s">
        <v>77</v>
      </c>
      <c r="E27" s="3" t="s">
        <v>17</v>
      </c>
      <c r="F27" s="3" t="s">
        <v>18</v>
      </c>
      <c r="G27" s="4">
        <f>VLOOKUP(B27,[1]Sheet1!$D$3:$H$43,5,0)</f>
        <v>84.6666666666667</v>
      </c>
      <c r="H27" s="5">
        <f>VLOOKUP(B27,[2]Sheet1!$D$4:$U$33,18,0)</f>
        <v>87</v>
      </c>
      <c r="I27" s="4">
        <f>VLOOKUP(B27,[2]Sheet1!$D$4:$T$33,17,0)</f>
        <v>90.8</v>
      </c>
      <c r="J27" s="4">
        <f t="shared" si="0"/>
        <v>89.95564</v>
      </c>
      <c r="K27" s="4">
        <f t="shared" si="1"/>
        <v>89.4266666666667</v>
      </c>
      <c r="L27" s="3" t="s">
        <v>19</v>
      </c>
    </row>
    <row r="28" ht="15" spans="1:12">
      <c r="A28" s="3" t="s">
        <v>81</v>
      </c>
      <c r="B28" s="3" t="s">
        <v>82</v>
      </c>
      <c r="C28" s="3" t="s">
        <v>83</v>
      </c>
      <c r="D28" s="3" t="s">
        <v>77</v>
      </c>
      <c r="E28" s="3" t="s">
        <v>17</v>
      </c>
      <c r="F28" s="3" t="s">
        <v>18</v>
      </c>
      <c r="G28" s="4">
        <f>VLOOKUP(B28,[1]Sheet1!$D$3:$H$43,5,0)</f>
        <v>80.3333333333333</v>
      </c>
      <c r="H28" s="5">
        <f>VLOOKUP(B28,[2]Sheet1!$D$4:$U$33,18,0)</f>
        <v>100</v>
      </c>
      <c r="I28" s="4">
        <f>VLOOKUP(B28,[2]Sheet1!$D$4:$T$33,17,0)</f>
        <v>87.86</v>
      </c>
      <c r="J28" s="4">
        <f t="shared" si="0"/>
        <v>90.557508</v>
      </c>
      <c r="K28" s="4">
        <f t="shared" si="1"/>
        <v>89.5353333333333</v>
      </c>
      <c r="L28" s="3" t="s">
        <v>19</v>
      </c>
    </row>
    <row r="29" ht="15" spans="1:12">
      <c r="A29" s="3" t="s">
        <v>84</v>
      </c>
      <c r="B29" s="3" t="s">
        <v>85</v>
      </c>
      <c r="C29" s="3" t="s">
        <v>83</v>
      </c>
      <c r="D29" s="3" t="s">
        <v>77</v>
      </c>
      <c r="E29" s="3" t="s">
        <v>17</v>
      </c>
      <c r="F29" s="3" t="s">
        <v>18</v>
      </c>
      <c r="G29" s="4">
        <f>VLOOKUP(B29,[1]Sheet1!$D$3:$H$43,5,0)</f>
        <v>86.6666666666667</v>
      </c>
      <c r="H29" s="5">
        <f>VLOOKUP(B29,[2]Sheet1!$D$4:$U$33,18,0)</f>
        <v>91</v>
      </c>
      <c r="I29" s="4">
        <f>VLOOKUP(B29,[2]Sheet1!$D$4:$T$33,17,0)</f>
        <v>85.75</v>
      </c>
      <c r="J29" s="4">
        <f t="shared" si="0"/>
        <v>86.91655</v>
      </c>
      <c r="K29" s="4">
        <f t="shared" si="1"/>
        <v>86.8916666666667</v>
      </c>
      <c r="L29" s="3" t="s">
        <v>19</v>
      </c>
    </row>
    <row r="30" ht="15" spans="1:12">
      <c r="A30" s="3" t="s">
        <v>86</v>
      </c>
      <c r="B30" s="3" t="s">
        <v>87</v>
      </c>
      <c r="C30" s="3" t="s">
        <v>83</v>
      </c>
      <c r="D30" s="3" t="s">
        <v>88</v>
      </c>
      <c r="E30" s="3" t="s">
        <v>17</v>
      </c>
      <c r="F30" s="3" t="s">
        <v>18</v>
      </c>
      <c r="G30" s="4">
        <f>VLOOKUP(B30,[1]Sheet1!$D$3:$H$43,5,0)</f>
        <v>79.6666666666667</v>
      </c>
      <c r="H30" s="5">
        <f>VLOOKUP(B30,[2]Sheet1!$D$4:$U$33,18,0)</f>
        <v>86</v>
      </c>
      <c r="I30" s="4">
        <f>VLOOKUP(B30,[2]Sheet1!$D$4:$T$33,17,0)</f>
        <v>86.42</v>
      </c>
      <c r="J30" s="4">
        <f t="shared" si="0"/>
        <v>86.326676</v>
      </c>
      <c r="K30" s="4">
        <f t="shared" si="1"/>
        <v>85.6606666666667</v>
      </c>
      <c r="L30" s="3" t="s">
        <v>19</v>
      </c>
    </row>
    <row r="31" ht="15" spans="1:12">
      <c r="A31" s="3" t="s">
        <v>89</v>
      </c>
      <c r="B31" s="3" t="s">
        <v>90</v>
      </c>
      <c r="C31" s="3" t="s">
        <v>83</v>
      </c>
      <c r="D31" s="3" t="s">
        <v>88</v>
      </c>
      <c r="E31" s="3" t="s">
        <v>17</v>
      </c>
      <c r="F31" s="3" t="s">
        <v>18</v>
      </c>
      <c r="G31" s="4">
        <f>VLOOKUP(B31,[1]Sheet1!$D$3:$H$43,5,0)</f>
        <v>78</v>
      </c>
      <c r="H31" s="5" t="s">
        <v>37</v>
      </c>
      <c r="I31" s="4" t="s">
        <v>37</v>
      </c>
      <c r="J31" s="4">
        <v>0</v>
      </c>
      <c r="K31" s="4">
        <f>G31*0.1</f>
        <v>7.8</v>
      </c>
      <c r="L31" s="3" t="s">
        <v>38</v>
      </c>
    </row>
    <row r="32" ht="15" spans="1:12">
      <c r="A32" s="3" t="s">
        <v>91</v>
      </c>
      <c r="B32" s="3" t="s">
        <v>92</v>
      </c>
      <c r="C32" s="3" t="s">
        <v>83</v>
      </c>
      <c r="D32" s="3" t="s">
        <v>88</v>
      </c>
      <c r="E32" s="3" t="s">
        <v>17</v>
      </c>
      <c r="F32" s="3" t="s">
        <v>18</v>
      </c>
      <c r="G32" s="4">
        <f>VLOOKUP(B32,[1]Sheet1!$D$3:$H$43,5,0)</f>
        <v>82.6666666666667</v>
      </c>
      <c r="H32" s="5">
        <f>VLOOKUP(B32,[2]Sheet1!$D$4:$U$33,18,0)</f>
        <v>92</v>
      </c>
      <c r="I32" s="4">
        <f>VLOOKUP(B32,[2]Sheet1!$D$4:$T$33,17,0)</f>
        <v>89.55</v>
      </c>
      <c r="J32" s="4">
        <f t="shared" si="0"/>
        <v>90.09439</v>
      </c>
      <c r="K32" s="4">
        <f t="shared" si="1"/>
        <v>89.3516666666667</v>
      </c>
      <c r="L32" s="3" t="s">
        <v>19</v>
      </c>
    </row>
    <row r="33" ht="15" spans="1:12">
      <c r="A33" s="3" t="s">
        <v>93</v>
      </c>
      <c r="B33" s="3" t="s">
        <v>94</v>
      </c>
      <c r="C33" s="3" t="s">
        <v>83</v>
      </c>
      <c r="D33" s="3" t="s">
        <v>88</v>
      </c>
      <c r="E33" s="3" t="s">
        <v>17</v>
      </c>
      <c r="F33" s="3" t="s">
        <v>18</v>
      </c>
      <c r="G33" s="4">
        <f>VLOOKUP(B33,[1]Sheet1!$D$3:$H$43,5,0)</f>
        <v>81.6666666666667</v>
      </c>
      <c r="H33" s="5">
        <f>VLOOKUP(B33,[2]Sheet1!$D$4:$U$33,18,0)</f>
        <v>86</v>
      </c>
      <c r="I33" s="4">
        <f>VLOOKUP(B33,[2]Sheet1!$D$4:$T$33,17,0)</f>
        <v>89.1</v>
      </c>
      <c r="J33" s="4">
        <f t="shared" si="0"/>
        <v>88.41118</v>
      </c>
      <c r="K33" s="4">
        <f t="shared" si="1"/>
        <v>87.7366666666667</v>
      </c>
      <c r="L33" s="3" t="s">
        <v>19</v>
      </c>
    </row>
    <row r="34" ht="15" spans="1:12">
      <c r="A34" s="3" t="s">
        <v>95</v>
      </c>
      <c r="B34" s="3" t="s">
        <v>96</v>
      </c>
      <c r="C34" s="3" t="s">
        <v>83</v>
      </c>
      <c r="D34" s="3" t="s">
        <v>97</v>
      </c>
      <c r="E34" s="3" t="s">
        <v>17</v>
      </c>
      <c r="F34" s="3" t="s">
        <v>18</v>
      </c>
      <c r="G34" s="4">
        <f>VLOOKUP(B34,[1]Sheet1!$D$3:$H$43,5,0)</f>
        <v>86</v>
      </c>
      <c r="H34" s="5">
        <f>VLOOKUP(B34,[2]Sheet1!$D$4:$U$33,18,0)</f>
        <v>89</v>
      </c>
      <c r="I34" s="4">
        <f>VLOOKUP(B34,[2]Sheet1!$D$4:$T$33,17,0)</f>
        <v>88.9</v>
      </c>
      <c r="J34" s="4">
        <f t="shared" si="0"/>
        <v>88.92222</v>
      </c>
      <c r="K34" s="4">
        <f t="shared" si="1"/>
        <v>88.63</v>
      </c>
      <c r="L34" s="3" t="s">
        <v>19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34"/>
  <sheetViews>
    <sheetView topLeftCell="A15" workbookViewId="0">
      <selection activeCell="P31" sqref="P31"/>
    </sheetView>
  </sheetViews>
  <sheetFormatPr defaultColWidth="9" defaultRowHeight="14.25"/>
  <cols>
    <col min="7" max="7" width="12.625"/>
  </cols>
  <sheetData>
    <row r="2" ht="40.5" spans="1:10">
      <c r="A2" t="s">
        <v>47</v>
      </c>
      <c r="B2" t="s">
        <v>48</v>
      </c>
      <c r="C2" t="s">
        <v>31</v>
      </c>
      <c r="D2" t="s">
        <v>32</v>
      </c>
      <c r="E2" t="s">
        <v>17</v>
      </c>
      <c r="F2" t="s">
        <v>18</v>
      </c>
      <c r="G2">
        <v>85.6666666666667</v>
      </c>
      <c r="H2">
        <v>98</v>
      </c>
      <c r="I2">
        <v>92.14</v>
      </c>
      <c r="J2" s="1">
        <v>92.6646666666667</v>
      </c>
    </row>
    <row r="3" ht="40.5" spans="1:10">
      <c r="A3" t="s">
        <v>56</v>
      </c>
      <c r="B3" t="s">
        <v>57</v>
      </c>
      <c r="C3" t="s">
        <v>31</v>
      </c>
      <c r="D3" t="s">
        <v>32</v>
      </c>
      <c r="E3" t="s">
        <v>17</v>
      </c>
      <c r="F3" t="s">
        <v>18</v>
      </c>
      <c r="G3">
        <v>86</v>
      </c>
      <c r="H3">
        <v>100</v>
      </c>
      <c r="I3">
        <v>91.18</v>
      </c>
      <c r="J3" s="1">
        <v>92.426</v>
      </c>
    </row>
    <row r="4" ht="40.5" spans="1:10">
      <c r="A4" t="s">
        <v>98</v>
      </c>
      <c r="B4" t="s">
        <v>63</v>
      </c>
      <c r="C4" t="s">
        <v>31</v>
      </c>
      <c r="D4" t="s">
        <v>32</v>
      </c>
      <c r="E4" t="s">
        <v>17</v>
      </c>
      <c r="F4" t="s">
        <v>22</v>
      </c>
      <c r="G4">
        <v>80</v>
      </c>
      <c r="H4">
        <v>97</v>
      </c>
      <c r="I4">
        <v>92.32</v>
      </c>
      <c r="J4" s="1">
        <v>92.024</v>
      </c>
    </row>
    <row r="5" ht="40.5" spans="1:10">
      <c r="A5" t="s">
        <v>58</v>
      </c>
      <c r="B5" t="s">
        <v>59</v>
      </c>
      <c r="C5" t="s">
        <v>31</v>
      </c>
      <c r="D5" t="s">
        <v>32</v>
      </c>
      <c r="E5" t="s">
        <v>17</v>
      </c>
      <c r="F5" t="s">
        <v>18</v>
      </c>
      <c r="G5">
        <v>82.6666666666667</v>
      </c>
      <c r="H5">
        <v>90</v>
      </c>
      <c r="I5">
        <v>93.02</v>
      </c>
      <c r="J5" s="1">
        <v>91.3806666666667</v>
      </c>
    </row>
    <row r="6" ht="28.5" spans="1:10">
      <c r="A6" t="s">
        <v>23</v>
      </c>
      <c r="B6" t="s">
        <v>24</v>
      </c>
      <c r="C6" t="s">
        <v>15</v>
      </c>
      <c r="D6" t="s">
        <v>25</v>
      </c>
      <c r="E6" t="s">
        <v>17</v>
      </c>
      <c r="F6" t="s">
        <v>18</v>
      </c>
      <c r="G6">
        <v>84</v>
      </c>
      <c r="H6">
        <v>97</v>
      </c>
      <c r="I6">
        <v>90.78</v>
      </c>
      <c r="J6" s="1">
        <v>91.346</v>
      </c>
    </row>
    <row r="7" ht="40.5" spans="1:10">
      <c r="A7" t="s">
        <v>45</v>
      </c>
      <c r="B7" t="s">
        <v>46</v>
      </c>
      <c r="C7" t="s">
        <v>31</v>
      </c>
      <c r="D7" t="s">
        <v>32</v>
      </c>
      <c r="E7" t="s">
        <v>17</v>
      </c>
      <c r="F7" t="s">
        <v>18</v>
      </c>
      <c r="G7">
        <v>82</v>
      </c>
      <c r="H7">
        <v>94</v>
      </c>
      <c r="I7">
        <v>91.82</v>
      </c>
      <c r="J7" s="1">
        <v>91.274</v>
      </c>
    </row>
    <row r="8" ht="40.5" spans="1:10">
      <c r="A8" t="s">
        <v>39</v>
      </c>
      <c r="B8" t="s">
        <v>40</v>
      </c>
      <c r="C8" t="s">
        <v>31</v>
      </c>
      <c r="D8" t="s">
        <v>32</v>
      </c>
      <c r="E8" t="s">
        <v>17</v>
      </c>
      <c r="F8" t="s">
        <v>18</v>
      </c>
      <c r="G8">
        <v>83</v>
      </c>
      <c r="H8">
        <v>95</v>
      </c>
      <c r="I8">
        <v>91.12</v>
      </c>
      <c r="J8" s="1">
        <v>91.084</v>
      </c>
    </row>
    <row r="9" ht="28.5" spans="1:10">
      <c r="A9" t="s">
        <v>99</v>
      </c>
      <c r="B9" t="s">
        <v>21</v>
      </c>
      <c r="C9" t="s">
        <v>15</v>
      </c>
      <c r="D9" t="s">
        <v>16</v>
      </c>
      <c r="E9" t="s">
        <v>17</v>
      </c>
      <c r="F9" t="s">
        <v>22</v>
      </c>
      <c r="G9">
        <v>81</v>
      </c>
      <c r="H9">
        <v>100</v>
      </c>
      <c r="I9">
        <v>89.9</v>
      </c>
      <c r="J9" s="1">
        <v>91.03</v>
      </c>
    </row>
    <row r="10" ht="28.5" spans="1:10">
      <c r="A10" t="s">
        <v>13</v>
      </c>
      <c r="B10" t="s">
        <v>14</v>
      </c>
      <c r="C10" t="s">
        <v>15</v>
      </c>
      <c r="D10" t="s">
        <v>16</v>
      </c>
      <c r="E10" t="s">
        <v>17</v>
      </c>
      <c r="F10" t="s">
        <v>18</v>
      </c>
      <c r="G10">
        <v>80</v>
      </c>
      <c r="H10">
        <v>98</v>
      </c>
      <c r="I10">
        <v>90.56</v>
      </c>
      <c r="J10" s="1">
        <v>90.992</v>
      </c>
    </row>
    <row r="11" ht="40.5" spans="1:10">
      <c r="A11" t="s">
        <v>33</v>
      </c>
      <c r="B11" t="s">
        <v>34</v>
      </c>
      <c r="C11" t="s">
        <v>31</v>
      </c>
      <c r="D11" t="s">
        <v>32</v>
      </c>
      <c r="E11" t="s">
        <v>17</v>
      </c>
      <c r="F11" t="s">
        <v>18</v>
      </c>
      <c r="G11">
        <v>80</v>
      </c>
      <c r="H11">
        <v>100</v>
      </c>
      <c r="I11">
        <v>88.84</v>
      </c>
      <c r="J11" s="1">
        <v>90.188</v>
      </c>
    </row>
    <row r="12" ht="40.5" spans="1:10">
      <c r="A12" t="s">
        <v>41</v>
      </c>
      <c r="B12" t="s">
        <v>42</v>
      </c>
      <c r="C12" t="s">
        <v>31</v>
      </c>
      <c r="D12" t="s">
        <v>32</v>
      </c>
      <c r="E12" t="s">
        <v>17</v>
      </c>
      <c r="F12" t="s">
        <v>18</v>
      </c>
      <c r="G12">
        <v>82</v>
      </c>
      <c r="H12">
        <v>95</v>
      </c>
      <c r="I12">
        <v>89.565</v>
      </c>
      <c r="J12" s="1">
        <v>89.8955</v>
      </c>
    </row>
    <row r="13" ht="40.5" spans="1:10">
      <c r="A13" t="s">
        <v>81</v>
      </c>
      <c r="B13" t="s">
        <v>82</v>
      </c>
      <c r="C13" t="s">
        <v>83</v>
      </c>
      <c r="D13" t="s">
        <v>77</v>
      </c>
      <c r="E13" t="s">
        <v>17</v>
      </c>
      <c r="F13" t="s">
        <v>18</v>
      </c>
      <c r="G13">
        <v>80.3333333333333</v>
      </c>
      <c r="H13">
        <v>100</v>
      </c>
      <c r="I13">
        <v>87.86</v>
      </c>
      <c r="J13" s="1">
        <v>89.5353333333333</v>
      </c>
    </row>
    <row r="14" ht="40.5" spans="1:10">
      <c r="A14" s="6" t="s">
        <v>79</v>
      </c>
      <c r="B14" t="s">
        <v>80</v>
      </c>
      <c r="C14" t="s">
        <v>31</v>
      </c>
      <c r="D14" t="s">
        <v>77</v>
      </c>
      <c r="E14" t="s">
        <v>17</v>
      </c>
      <c r="F14" t="s">
        <v>18</v>
      </c>
      <c r="G14">
        <v>84.6666666666667</v>
      </c>
      <c r="H14">
        <v>87</v>
      </c>
      <c r="I14">
        <v>90.8</v>
      </c>
      <c r="J14" s="1">
        <v>89.4266666666667</v>
      </c>
    </row>
    <row r="15" ht="40.5" spans="1:10">
      <c r="A15" t="s">
        <v>91</v>
      </c>
      <c r="B15" t="s">
        <v>92</v>
      </c>
      <c r="C15" t="s">
        <v>83</v>
      </c>
      <c r="D15" t="s">
        <v>88</v>
      </c>
      <c r="E15" t="s">
        <v>17</v>
      </c>
      <c r="F15" t="s">
        <v>18</v>
      </c>
      <c r="G15">
        <v>82.6666666666667</v>
      </c>
      <c r="H15">
        <v>92</v>
      </c>
      <c r="I15">
        <v>89.55</v>
      </c>
      <c r="J15" s="1">
        <v>89.3516666666667</v>
      </c>
    </row>
    <row r="16" ht="28.5" spans="1:10">
      <c r="A16" t="s">
        <v>26</v>
      </c>
      <c r="B16" t="s">
        <v>27</v>
      </c>
      <c r="C16" t="s">
        <v>15</v>
      </c>
      <c r="D16" t="s">
        <v>28</v>
      </c>
      <c r="E16" t="s">
        <v>17</v>
      </c>
      <c r="F16" t="s">
        <v>18</v>
      </c>
      <c r="G16">
        <v>79.3333333333333</v>
      </c>
      <c r="H16">
        <v>98</v>
      </c>
      <c r="I16">
        <v>87.365</v>
      </c>
      <c r="J16" s="1">
        <v>88.6888333333333</v>
      </c>
    </row>
    <row r="17" ht="40.5" spans="1:10">
      <c r="A17" s="6" t="s">
        <v>95</v>
      </c>
      <c r="B17" t="s">
        <v>96</v>
      </c>
      <c r="C17" t="s">
        <v>83</v>
      </c>
      <c r="D17" t="s">
        <v>97</v>
      </c>
      <c r="E17" t="s">
        <v>17</v>
      </c>
      <c r="F17" t="s">
        <v>18</v>
      </c>
      <c r="G17">
        <v>86</v>
      </c>
      <c r="H17">
        <v>89</v>
      </c>
      <c r="I17">
        <v>88.9</v>
      </c>
      <c r="J17" s="1">
        <v>88.63</v>
      </c>
    </row>
    <row r="18" ht="40.5" spans="1:10">
      <c r="A18" t="s">
        <v>49</v>
      </c>
      <c r="B18" t="s">
        <v>50</v>
      </c>
      <c r="C18" t="s">
        <v>31</v>
      </c>
      <c r="D18" t="s">
        <v>32</v>
      </c>
      <c r="E18" t="s">
        <v>17</v>
      </c>
      <c r="F18" t="s">
        <v>18</v>
      </c>
      <c r="G18">
        <v>84.6666666666667</v>
      </c>
      <c r="H18">
        <v>91</v>
      </c>
      <c r="I18">
        <v>88.43</v>
      </c>
      <c r="J18" s="1">
        <v>88.5676666666667</v>
      </c>
    </row>
    <row r="19" ht="40.5" spans="1:10">
      <c r="A19" s="6" t="s">
        <v>71</v>
      </c>
      <c r="B19" t="s">
        <v>72</v>
      </c>
      <c r="C19" t="s">
        <v>31</v>
      </c>
      <c r="D19" t="s">
        <v>66</v>
      </c>
      <c r="E19" t="s">
        <v>17</v>
      </c>
      <c r="F19" t="s">
        <v>18</v>
      </c>
      <c r="G19">
        <v>88.3333333333333</v>
      </c>
      <c r="H19">
        <v>92</v>
      </c>
      <c r="I19">
        <v>86.7</v>
      </c>
      <c r="J19" s="1">
        <v>87.9233333333333</v>
      </c>
    </row>
    <row r="20" ht="40.5" spans="1:10">
      <c r="A20" s="6" t="s">
        <v>93</v>
      </c>
      <c r="B20" t="s">
        <v>94</v>
      </c>
      <c r="C20" t="s">
        <v>83</v>
      </c>
      <c r="D20" t="s">
        <v>88</v>
      </c>
      <c r="E20" t="s">
        <v>17</v>
      </c>
      <c r="F20" t="s">
        <v>18</v>
      </c>
      <c r="G20">
        <v>81.6666666666667</v>
      </c>
      <c r="H20">
        <v>86</v>
      </c>
      <c r="I20">
        <v>89.1</v>
      </c>
      <c r="J20" s="1">
        <v>87.7366666666667</v>
      </c>
    </row>
    <row r="21" ht="40.5" spans="1:10">
      <c r="A21" t="s">
        <v>51</v>
      </c>
      <c r="B21" t="s">
        <v>52</v>
      </c>
      <c r="C21" t="s">
        <v>31</v>
      </c>
      <c r="D21" t="s">
        <v>32</v>
      </c>
      <c r="E21" t="s">
        <v>17</v>
      </c>
      <c r="F21" t="s">
        <v>18</v>
      </c>
      <c r="G21">
        <v>86</v>
      </c>
      <c r="H21">
        <v>84</v>
      </c>
      <c r="I21">
        <v>87.86</v>
      </c>
      <c r="J21" s="1">
        <v>86.902</v>
      </c>
    </row>
    <row r="22" ht="40.5" spans="1:10">
      <c r="A22" s="6" t="s">
        <v>84</v>
      </c>
      <c r="B22" t="s">
        <v>85</v>
      </c>
      <c r="C22" t="s">
        <v>83</v>
      </c>
      <c r="D22" t="s">
        <v>77</v>
      </c>
      <c r="E22" t="s">
        <v>17</v>
      </c>
      <c r="F22" t="s">
        <v>18</v>
      </c>
      <c r="G22">
        <v>86.6666666666667</v>
      </c>
      <c r="H22">
        <v>91</v>
      </c>
      <c r="I22">
        <v>85.75</v>
      </c>
      <c r="J22" s="1">
        <v>86.8916666666667</v>
      </c>
    </row>
    <row r="23" ht="40.5" spans="1:10">
      <c r="A23" t="s">
        <v>29</v>
      </c>
      <c r="B23" t="s">
        <v>30</v>
      </c>
      <c r="C23" t="s">
        <v>31</v>
      </c>
      <c r="D23" t="s">
        <v>32</v>
      </c>
      <c r="E23" t="s">
        <v>17</v>
      </c>
      <c r="F23" t="s">
        <v>18</v>
      </c>
      <c r="G23">
        <v>79.3333333333333</v>
      </c>
      <c r="H23">
        <v>85</v>
      </c>
      <c r="I23">
        <v>87.84</v>
      </c>
      <c r="J23" s="1">
        <v>86.4213333333333</v>
      </c>
    </row>
    <row r="24" ht="40.5" spans="1:10">
      <c r="A24" t="s">
        <v>100</v>
      </c>
      <c r="B24" t="s">
        <v>61</v>
      </c>
      <c r="C24" t="s">
        <v>31</v>
      </c>
      <c r="D24" t="s">
        <v>32</v>
      </c>
      <c r="E24" t="s">
        <v>17</v>
      </c>
      <c r="F24" t="s">
        <v>22</v>
      </c>
      <c r="G24">
        <v>78</v>
      </c>
      <c r="H24">
        <v>98</v>
      </c>
      <c r="I24">
        <v>83.84</v>
      </c>
      <c r="J24" s="1">
        <v>86.088</v>
      </c>
    </row>
    <row r="25" ht="40.5" spans="1:10">
      <c r="A25" s="6" t="s">
        <v>73</v>
      </c>
      <c r="B25" t="s">
        <v>74</v>
      </c>
      <c r="C25" t="s">
        <v>31</v>
      </c>
      <c r="D25" t="s">
        <v>66</v>
      </c>
      <c r="E25" t="s">
        <v>17</v>
      </c>
      <c r="F25" t="s">
        <v>18</v>
      </c>
      <c r="G25">
        <v>86</v>
      </c>
      <c r="H25">
        <v>88</v>
      </c>
      <c r="I25">
        <v>85.5</v>
      </c>
      <c r="J25" s="1">
        <v>86.05</v>
      </c>
    </row>
    <row r="26" ht="40.5" spans="1:10">
      <c r="A26" t="s">
        <v>86</v>
      </c>
      <c r="B26" t="s">
        <v>87</v>
      </c>
      <c r="C26" t="s">
        <v>83</v>
      </c>
      <c r="D26" t="s">
        <v>88</v>
      </c>
      <c r="E26" t="s">
        <v>17</v>
      </c>
      <c r="F26" t="s">
        <v>18</v>
      </c>
      <c r="G26">
        <v>79.6666666666667</v>
      </c>
      <c r="H26">
        <v>86</v>
      </c>
      <c r="I26">
        <v>86.42</v>
      </c>
      <c r="J26" s="1">
        <v>85.6606666666667</v>
      </c>
    </row>
    <row r="27" ht="40.5" spans="1:10">
      <c r="A27" s="6" t="s">
        <v>69</v>
      </c>
      <c r="B27" t="s">
        <v>70</v>
      </c>
      <c r="C27" t="s">
        <v>31</v>
      </c>
      <c r="D27" t="s">
        <v>66</v>
      </c>
      <c r="E27" t="s">
        <v>17</v>
      </c>
      <c r="F27" t="s">
        <v>18</v>
      </c>
      <c r="G27">
        <v>85</v>
      </c>
      <c r="H27">
        <v>91</v>
      </c>
      <c r="I27">
        <v>84</v>
      </c>
      <c r="J27" s="1">
        <v>85.5</v>
      </c>
    </row>
    <row r="28" ht="40.5" spans="1:10">
      <c r="A28" t="s">
        <v>43</v>
      </c>
      <c r="B28" t="s">
        <v>44</v>
      </c>
      <c r="C28" t="s">
        <v>31</v>
      </c>
      <c r="D28" t="s">
        <v>32</v>
      </c>
      <c r="E28" t="s">
        <v>17</v>
      </c>
      <c r="F28" t="s">
        <v>18</v>
      </c>
      <c r="G28">
        <v>80</v>
      </c>
      <c r="H28">
        <v>90</v>
      </c>
      <c r="I28">
        <v>82.7</v>
      </c>
      <c r="J28" s="1">
        <v>83.89</v>
      </c>
    </row>
    <row r="29" ht="40.5" spans="1:10">
      <c r="A29" s="6" t="s">
        <v>67</v>
      </c>
      <c r="B29" t="s">
        <v>68</v>
      </c>
      <c r="C29" t="s">
        <v>31</v>
      </c>
      <c r="D29" t="s">
        <v>66</v>
      </c>
      <c r="E29" t="s">
        <v>17</v>
      </c>
      <c r="F29" t="s">
        <v>18</v>
      </c>
      <c r="G29">
        <v>84</v>
      </c>
      <c r="H29">
        <v>87</v>
      </c>
      <c r="I29">
        <v>81.5</v>
      </c>
      <c r="J29" s="1">
        <v>82.85</v>
      </c>
    </row>
    <row r="30" ht="40.5" spans="1:10">
      <c r="A30" s="6" t="s">
        <v>53</v>
      </c>
      <c r="B30" t="s">
        <v>54</v>
      </c>
      <c r="C30" t="s">
        <v>31</v>
      </c>
      <c r="D30" t="s">
        <v>32</v>
      </c>
      <c r="E30" t="s">
        <v>17</v>
      </c>
      <c r="F30" t="s">
        <v>18</v>
      </c>
      <c r="G30">
        <v>79.3333333333333</v>
      </c>
      <c r="H30">
        <v>80</v>
      </c>
      <c r="I30">
        <v>59.6</v>
      </c>
      <c r="J30" s="1">
        <v>65.6533333333333</v>
      </c>
    </row>
    <row r="31" ht="40.5" spans="1:10">
      <c r="A31" t="s">
        <v>75</v>
      </c>
      <c r="B31" t="s">
        <v>76</v>
      </c>
      <c r="C31" t="s">
        <v>31</v>
      </c>
      <c r="D31" t="s">
        <v>77</v>
      </c>
      <c r="E31" t="s">
        <v>17</v>
      </c>
      <c r="F31" t="s">
        <v>18</v>
      </c>
      <c r="G31">
        <v>81</v>
      </c>
      <c r="H31">
        <v>81</v>
      </c>
      <c r="I31" t="s">
        <v>37</v>
      </c>
      <c r="J31" s="1">
        <v>24.3</v>
      </c>
    </row>
    <row r="32" ht="40.5" spans="1:10">
      <c r="A32" s="6" t="s">
        <v>64</v>
      </c>
      <c r="B32" t="s">
        <v>65</v>
      </c>
      <c r="C32" t="s">
        <v>31</v>
      </c>
      <c r="D32" t="s">
        <v>66</v>
      </c>
      <c r="E32" t="s">
        <v>17</v>
      </c>
      <c r="F32" t="s">
        <v>18</v>
      </c>
      <c r="G32">
        <v>91</v>
      </c>
      <c r="H32" t="s">
        <v>37</v>
      </c>
      <c r="I32" t="s">
        <v>37</v>
      </c>
      <c r="J32" s="1">
        <v>9.1</v>
      </c>
    </row>
    <row r="33" ht="40.5" spans="1:10">
      <c r="A33" s="6" t="s">
        <v>35</v>
      </c>
      <c r="B33" t="s">
        <v>36</v>
      </c>
      <c r="C33" t="s">
        <v>31</v>
      </c>
      <c r="D33" t="s">
        <v>32</v>
      </c>
      <c r="E33" t="s">
        <v>17</v>
      </c>
      <c r="F33" t="s">
        <v>18</v>
      </c>
      <c r="G33">
        <v>80.6666666666667</v>
      </c>
      <c r="H33" t="s">
        <v>37</v>
      </c>
      <c r="I33" t="s">
        <v>37</v>
      </c>
      <c r="J33" s="1">
        <v>8.06666666666667</v>
      </c>
    </row>
    <row r="34" ht="40.5" spans="1:10">
      <c r="A34" s="6" t="s">
        <v>89</v>
      </c>
      <c r="B34" t="s">
        <v>90</v>
      </c>
      <c r="C34" t="s">
        <v>83</v>
      </c>
      <c r="D34" t="s">
        <v>88</v>
      </c>
      <c r="E34" t="s">
        <v>17</v>
      </c>
      <c r="F34" t="s">
        <v>18</v>
      </c>
      <c r="G34">
        <v>78</v>
      </c>
      <c r="H34" t="s">
        <v>37</v>
      </c>
      <c r="I34" t="s">
        <v>37</v>
      </c>
      <c r="J34" s="1">
        <v>7.8</v>
      </c>
    </row>
  </sheetData>
  <sortState ref="A2:J34">
    <sortCondition ref="J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成绩排序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Gavin</cp:lastModifiedBy>
  <dcterms:created xsi:type="dcterms:W3CDTF">2026-01-26T08:58:00Z</dcterms:created>
  <dcterms:modified xsi:type="dcterms:W3CDTF">2026-05-21T08:55:31Z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2026-05-19T06:06:38Z</vt:filetime>
  </property>
  <property fmtid="{D5CDD505-2E9C-101B-9397-08002B2CF9AE}" pid="4" name="ICV">
    <vt:lpwstr>C257941ECB0447B59EB447A9D3DF6E7C_13</vt:lpwstr>
  </property>
  <property fmtid="{D5CDD505-2E9C-101B-9397-08002B2CF9AE}" pid="5" name="KSOProductBuildVer">
    <vt:lpwstr>2052-12.1.0.24034</vt:lpwstr>
  </property>
  <property fmtid="{D5CDD505-2E9C-101B-9397-08002B2CF9AE}" pid="6" name="CalculationRule">
    <vt:i4>0</vt:i4>
  </property>
</Properties>
</file>