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3级研究生综合测评\综合测评汇总\"/>
    </mc:Choice>
  </mc:AlternateContent>
  <bookViews>
    <workbookView xWindow="840" yWindow="390" windowWidth="19155" windowHeight="7320"/>
  </bookViews>
  <sheets>
    <sheet name="应用经济学" sheetId="1" r:id="rId1"/>
    <sheet name="法学" sheetId="2" r:id="rId2"/>
    <sheet name="管理科学与工程" sheetId="3" r:id="rId3"/>
    <sheet name="工商管理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N18" i="1" l="1"/>
  <c r="L18" i="1"/>
  <c r="K18" i="1"/>
  <c r="J18" i="1"/>
  <c r="H18" i="1"/>
  <c r="G18" i="1"/>
  <c r="F18" i="1"/>
  <c r="O18" i="1" s="1"/>
  <c r="D18" i="1"/>
  <c r="C18" i="1"/>
  <c r="N26" i="4"/>
  <c r="L26" i="4"/>
  <c r="K26" i="4"/>
  <c r="J26" i="4"/>
  <c r="H26" i="4"/>
  <c r="G26" i="4"/>
  <c r="F26" i="4"/>
  <c r="O26" i="4" s="1"/>
  <c r="D26" i="4"/>
  <c r="C26" i="4"/>
  <c r="N25" i="4"/>
  <c r="L25" i="4"/>
  <c r="K25" i="4"/>
  <c r="J25" i="4"/>
  <c r="O25" i="4" s="1"/>
  <c r="H25" i="4"/>
  <c r="G25" i="4"/>
  <c r="F25" i="4"/>
  <c r="D25" i="4"/>
  <c r="C25" i="4"/>
  <c r="N24" i="4"/>
  <c r="L24" i="4"/>
  <c r="K24" i="4"/>
  <c r="J24" i="4"/>
  <c r="H24" i="4"/>
  <c r="G24" i="4"/>
  <c r="F24" i="4"/>
  <c r="O24" i="4" s="1"/>
  <c r="D24" i="4"/>
  <c r="C24" i="4"/>
  <c r="N23" i="4"/>
  <c r="L23" i="4"/>
  <c r="K23" i="4"/>
  <c r="J23" i="4"/>
  <c r="O23" i="4" s="1"/>
  <c r="H23" i="4"/>
  <c r="G23" i="4"/>
  <c r="F23" i="4"/>
  <c r="D23" i="4"/>
  <c r="C23" i="4"/>
  <c r="N22" i="4"/>
  <c r="L22" i="4"/>
  <c r="K22" i="4"/>
  <c r="J22" i="4"/>
  <c r="H22" i="4"/>
  <c r="G22" i="4"/>
  <c r="F22" i="4"/>
  <c r="O22" i="4" s="1"/>
  <c r="D22" i="4"/>
  <c r="C22" i="4"/>
  <c r="N21" i="4"/>
  <c r="L21" i="4"/>
  <c r="K21" i="4"/>
  <c r="J21" i="4"/>
  <c r="O21" i="4" s="1"/>
  <c r="H21" i="4"/>
  <c r="G21" i="4"/>
  <c r="F21" i="4"/>
  <c r="D21" i="4"/>
  <c r="C21" i="4"/>
  <c r="N20" i="4"/>
  <c r="L20" i="4"/>
  <c r="K20" i="4"/>
  <c r="J20" i="4"/>
  <c r="H20" i="4"/>
  <c r="G20" i="4"/>
  <c r="F20" i="4"/>
  <c r="O20" i="4" s="1"/>
  <c r="D20" i="4"/>
  <c r="C20" i="4"/>
  <c r="N19" i="4"/>
  <c r="L19" i="4"/>
  <c r="K19" i="4"/>
  <c r="J19" i="4"/>
  <c r="O19" i="4" s="1"/>
  <c r="H19" i="4"/>
  <c r="G19" i="4"/>
  <c r="F19" i="4"/>
  <c r="D19" i="4"/>
  <c r="C19" i="4"/>
  <c r="N18" i="4"/>
  <c r="L18" i="4"/>
  <c r="K18" i="4"/>
  <c r="J18" i="4"/>
  <c r="H18" i="4"/>
  <c r="G18" i="4"/>
  <c r="F18" i="4"/>
  <c r="O18" i="4" s="1"/>
  <c r="D18" i="4"/>
  <c r="C18" i="4"/>
  <c r="N17" i="4"/>
  <c r="L17" i="4"/>
  <c r="K17" i="4"/>
  <c r="J17" i="4"/>
  <c r="O17" i="4" s="1"/>
  <c r="H17" i="4"/>
  <c r="G17" i="4"/>
  <c r="F17" i="4"/>
  <c r="D17" i="4"/>
  <c r="C17" i="4"/>
  <c r="N16" i="4"/>
  <c r="L16" i="4"/>
  <c r="K16" i="4"/>
  <c r="J16" i="4"/>
  <c r="H16" i="4"/>
  <c r="G16" i="4"/>
  <c r="F16" i="4"/>
  <c r="O16" i="4" s="1"/>
  <c r="D16" i="4"/>
  <c r="C16" i="4"/>
  <c r="N15" i="4"/>
  <c r="L15" i="4"/>
  <c r="K15" i="4"/>
  <c r="J15" i="4"/>
  <c r="O15" i="4" s="1"/>
  <c r="H15" i="4"/>
  <c r="G15" i="4"/>
  <c r="F15" i="4"/>
  <c r="D15" i="4"/>
  <c r="C15" i="4"/>
  <c r="N14" i="4"/>
  <c r="L14" i="4"/>
  <c r="K14" i="4"/>
  <c r="J14" i="4"/>
  <c r="H14" i="4"/>
  <c r="G14" i="4"/>
  <c r="F14" i="4"/>
  <c r="O14" i="4" s="1"/>
  <c r="D14" i="4"/>
  <c r="C14" i="4"/>
  <c r="N13" i="4"/>
  <c r="L13" i="4"/>
  <c r="K13" i="4"/>
  <c r="J13" i="4"/>
  <c r="O13" i="4" s="1"/>
  <c r="H13" i="4"/>
  <c r="G13" i="4"/>
  <c r="F13" i="4"/>
  <c r="D13" i="4"/>
  <c r="C13" i="4"/>
  <c r="N12" i="4"/>
  <c r="L12" i="4"/>
  <c r="K12" i="4"/>
  <c r="J12" i="4"/>
  <c r="H12" i="4"/>
  <c r="G12" i="4"/>
  <c r="F12" i="4"/>
  <c r="O12" i="4" s="1"/>
  <c r="D12" i="4"/>
  <c r="C12" i="4"/>
  <c r="N11" i="4"/>
  <c r="L11" i="4"/>
  <c r="K11" i="4"/>
  <c r="J11" i="4"/>
  <c r="O11" i="4" s="1"/>
  <c r="H11" i="4"/>
  <c r="G11" i="4"/>
  <c r="F11" i="4"/>
  <c r="D11" i="4"/>
  <c r="C11" i="4"/>
  <c r="N10" i="4"/>
  <c r="L10" i="4"/>
  <c r="K10" i="4"/>
  <c r="J10" i="4"/>
  <c r="H10" i="4"/>
  <c r="G10" i="4"/>
  <c r="F10" i="4"/>
  <c r="O10" i="4" s="1"/>
  <c r="D10" i="4"/>
  <c r="C10" i="4"/>
  <c r="N9" i="4"/>
  <c r="L9" i="4"/>
  <c r="K9" i="4"/>
  <c r="J9" i="4"/>
  <c r="O9" i="4" s="1"/>
  <c r="H9" i="4"/>
  <c r="G9" i="4"/>
  <c r="F9" i="4"/>
  <c r="D9" i="4"/>
  <c r="C9" i="4"/>
  <c r="N8" i="4"/>
  <c r="L8" i="4"/>
  <c r="K8" i="4"/>
  <c r="J8" i="4"/>
  <c r="H8" i="4"/>
  <c r="G8" i="4"/>
  <c r="F8" i="4"/>
  <c r="O8" i="4" s="1"/>
  <c r="D8" i="4"/>
  <c r="C8" i="4"/>
  <c r="N7" i="4"/>
  <c r="L7" i="4"/>
  <c r="K7" i="4"/>
  <c r="J7" i="4"/>
  <c r="O7" i="4" s="1"/>
  <c r="H7" i="4"/>
  <c r="G7" i="4"/>
  <c r="F7" i="4"/>
  <c r="D7" i="4"/>
  <c r="C7" i="4"/>
  <c r="N6" i="4"/>
  <c r="L6" i="4"/>
  <c r="K6" i="4"/>
  <c r="J6" i="4"/>
  <c r="H6" i="4"/>
  <c r="G6" i="4"/>
  <c r="F6" i="4"/>
  <c r="O6" i="4" s="1"/>
  <c r="D6" i="4"/>
  <c r="C6" i="4"/>
  <c r="N5" i="4"/>
  <c r="L5" i="4"/>
  <c r="K5" i="4"/>
  <c r="J5" i="4"/>
  <c r="O5" i="4" s="1"/>
  <c r="H5" i="4"/>
  <c r="G5" i="4"/>
  <c r="F5" i="4"/>
  <c r="D5" i="4"/>
  <c r="C5" i="4"/>
  <c r="N4" i="4"/>
  <c r="L4" i="4"/>
  <c r="K4" i="4"/>
  <c r="J4" i="4"/>
  <c r="H4" i="4"/>
  <c r="G4" i="4"/>
  <c r="F4" i="4"/>
  <c r="O4" i="4" s="1"/>
  <c r="D4" i="4"/>
  <c r="C4" i="4"/>
  <c r="N6" i="2" l="1"/>
  <c r="N4" i="2"/>
  <c r="N5" i="2"/>
  <c r="J5" i="2"/>
  <c r="F5" i="2"/>
  <c r="J6" i="2"/>
  <c r="F6" i="2"/>
  <c r="J4" i="2"/>
  <c r="F4" i="2"/>
  <c r="N7" i="2"/>
  <c r="J7" i="2"/>
  <c r="F7" i="2"/>
  <c r="N8" i="2"/>
  <c r="J8" i="2"/>
  <c r="F8" i="2"/>
  <c r="N4" i="3"/>
  <c r="J4" i="3"/>
  <c r="F4" i="3"/>
  <c r="N12" i="3"/>
  <c r="J12" i="3"/>
  <c r="F12" i="3"/>
  <c r="N15" i="3"/>
  <c r="J15" i="3"/>
  <c r="F15" i="3"/>
  <c r="N6" i="3"/>
  <c r="J6" i="3"/>
  <c r="F6" i="3"/>
  <c r="N9" i="3"/>
  <c r="J9" i="3"/>
  <c r="F9" i="3"/>
  <c r="N16" i="3"/>
  <c r="J16" i="3"/>
  <c r="F16" i="3"/>
  <c r="N10" i="3"/>
  <c r="J10" i="3"/>
  <c r="F10" i="3"/>
  <c r="N11" i="3"/>
  <c r="J11" i="3"/>
  <c r="F11" i="3"/>
  <c r="N14" i="3"/>
  <c r="J14" i="3"/>
  <c r="F14" i="3"/>
  <c r="N8" i="3"/>
  <c r="J8" i="3"/>
  <c r="O8" i="3" s="1"/>
  <c r="F8" i="3"/>
  <c r="N7" i="3"/>
  <c r="J7" i="3"/>
  <c r="F7" i="3"/>
  <c r="N13" i="3"/>
  <c r="J13" i="3"/>
  <c r="F13" i="3"/>
  <c r="N5" i="3"/>
  <c r="J5" i="3"/>
  <c r="F5" i="3"/>
  <c r="N17" i="1"/>
  <c r="J17" i="1"/>
  <c r="F17" i="1"/>
  <c r="N8" i="1"/>
  <c r="J8" i="1"/>
  <c r="F8" i="1"/>
  <c r="N14" i="1"/>
  <c r="J14" i="1"/>
  <c r="F14" i="1"/>
  <c r="N12" i="1"/>
  <c r="J12" i="1"/>
  <c r="F12" i="1"/>
  <c r="N6" i="1"/>
  <c r="J6" i="1"/>
  <c r="F6" i="1"/>
  <c r="N5" i="1"/>
  <c r="J5" i="1"/>
  <c r="F5" i="1"/>
  <c r="N7" i="1"/>
  <c r="J7" i="1"/>
  <c r="F7" i="1"/>
  <c r="N16" i="1"/>
  <c r="J16" i="1"/>
  <c r="F16" i="1"/>
  <c r="N10" i="1"/>
  <c r="J10" i="1"/>
  <c r="F10" i="1"/>
  <c r="N11" i="1"/>
  <c r="J11" i="1"/>
  <c r="F11" i="1"/>
  <c r="N13" i="1"/>
  <c r="J13" i="1"/>
  <c r="F13" i="1"/>
  <c r="N9" i="1"/>
  <c r="J9" i="1"/>
  <c r="F9" i="1"/>
  <c r="N4" i="1"/>
  <c r="J4" i="1"/>
  <c r="F4" i="1"/>
  <c r="N15" i="1"/>
  <c r="J15" i="1"/>
  <c r="F15" i="1"/>
  <c r="O16" i="3" l="1"/>
  <c r="O12" i="3"/>
  <c r="O14" i="3"/>
  <c r="O5" i="3"/>
  <c r="O9" i="3"/>
  <c r="O4" i="3"/>
  <c r="O13" i="3"/>
  <c r="O11" i="3"/>
  <c r="O6" i="3"/>
  <c r="O7" i="3"/>
  <c r="O10" i="3"/>
  <c r="O15" i="3"/>
  <c r="O4" i="2"/>
  <c r="O6" i="2"/>
  <c r="O8" i="2"/>
  <c r="O5" i="2"/>
  <c r="O7" i="2"/>
  <c r="O15" i="1"/>
  <c r="O5" i="1"/>
  <c r="O8" i="1"/>
  <c r="O11" i="1"/>
  <c r="O4" i="1"/>
  <c r="O10" i="1"/>
  <c r="O6" i="1"/>
  <c r="O17" i="1"/>
  <c r="O9" i="1"/>
  <c r="O16" i="1"/>
  <c r="O12" i="1"/>
  <c r="O13" i="1"/>
  <c r="O7" i="1"/>
  <c r="O14" i="1"/>
</calcChain>
</file>

<file path=xl/sharedStrings.xml><?xml version="1.0" encoding="utf-8"?>
<sst xmlns="http://schemas.openxmlformats.org/spreadsheetml/2006/main" count="188" uniqueCount="145">
  <si>
    <t>中国石油大学（北京）研究生综合测评汇总表（工商管理学院-应用经济学专业）</t>
    <phoneticPr fontId="3" type="noConversion"/>
  </si>
  <si>
    <t>学号</t>
  </si>
  <si>
    <t>姓名</t>
  </si>
  <si>
    <t>德育成绩</t>
  </si>
  <si>
    <t>智育成绩</t>
  </si>
  <si>
    <t>文体成绩</t>
  </si>
  <si>
    <t>总分</t>
  </si>
  <si>
    <t>名次</t>
  </si>
  <si>
    <t>基础分</t>
    <phoneticPr fontId="3" type="noConversion"/>
  </si>
  <si>
    <t>奖励分</t>
  </si>
  <si>
    <t>惩罚分</t>
  </si>
  <si>
    <t>总 分</t>
    <phoneticPr fontId="3" type="noConversion"/>
  </si>
  <si>
    <t>学习成绩分</t>
    <phoneticPr fontId="3" type="noConversion"/>
  </si>
  <si>
    <t>基本分</t>
    <phoneticPr fontId="3" type="noConversion"/>
  </si>
  <si>
    <t>奖励分</t>
    <phoneticPr fontId="3" type="noConversion"/>
  </si>
  <si>
    <t>惩罚分</t>
    <phoneticPr fontId="3" type="noConversion"/>
  </si>
  <si>
    <t>2013217001</t>
  </si>
  <si>
    <t>陈佳</t>
  </si>
  <si>
    <t>2013217002</t>
  </si>
  <si>
    <t>侯运</t>
  </si>
  <si>
    <t>2013217003</t>
  </si>
  <si>
    <t>邹坤</t>
  </si>
  <si>
    <t>2013217004</t>
  </si>
  <si>
    <t>宋瑜</t>
  </si>
  <si>
    <t>2013217005</t>
  </si>
  <si>
    <t>刘玮</t>
  </si>
  <si>
    <t>2013217006</t>
  </si>
  <si>
    <t>董昊鑫</t>
  </si>
  <si>
    <t>2013217007</t>
  </si>
  <si>
    <t>宋奇高</t>
  </si>
  <si>
    <t>2013217008</t>
  </si>
  <si>
    <t>李艳丽</t>
  </si>
  <si>
    <t>2013217009</t>
  </si>
  <si>
    <t>冯玉南</t>
  </si>
  <si>
    <t>2013217010</t>
  </si>
  <si>
    <t>吴珉颉</t>
  </si>
  <si>
    <t>2013217011</t>
  </si>
  <si>
    <t>严佳敏</t>
  </si>
  <si>
    <t>2013217012</t>
  </si>
  <si>
    <t>赵婧芳</t>
  </si>
  <si>
    <t>2013217013</t>
  </si>
  <si>
    <t>王晓宇</t>
  </si>
  <si>
    <t>2013217014</t>
  </si>
  <si>
    <t>赵密密</t>
  </si>
  <si>
    <t>中国石油大学（北京）研究生综合测评汇总表（工商管理学院-管理科学与工程专业）</t>
    <phoneticPr fontId="3" type="noConversion"/>
  </si>
  <si>
    <t>基础分</t>
    <phoneticPr fontId="3" type="noConversion"/>
  </si>
  <si>
    <t>总 分</t>
    <phoneticPr fontId="3" type="noConversion"/>
  </si>
  <si>
    <t>学习成绩分</t>
    <phoneticPr fontId="3" type="noConversion"/>
  </si>
  <si>
    <t>基本分</t>
    <phoneticPr fontId="3" type="noConversion"/>
  </si>
  <si>
    <t>奖励分</t>
    <phoneticPr fontId="3" type="noConversion"/>
  </si>
  <si>
    <t>惩罚分</t>
    <phoneticPr fontId="3" type="noConversion"/>
  </si>
  <si>
    <t>2013217020</t>
  </si>
  <si>
    <t>董聪</t>
  </si>
  <si>
    <t>2013217021</t>
  </si>
  <si>
    <t>何培</t>
  </si>
  <si>
    <t>2013217022</t>
  </si>
  <si>
    <t>罗潇</t>
  </si>
  <si>
    <t>2013217023</t>
  </si>
  <si>
    <t>沈雅莉</t>
  </si>
  <si>
    <t>2013217024</t>
  </si>
  <si>
    <t>葛庆瑞</t>
  </si>
  <si>
    <t>2013217025</t>
  </si>
  <si>
    <t>于松民</t>
  </si>
  <si>
    <t>2013217027</t>
  </si>
  <si>
    <t>王雪成</t>
  </si>
  <si>
    <t>2013217028</t>
  </si>
  <si>
    <t>王怀宁</t>
  </si>
  <si>
    <t>2013217029</t>
  </si>
  <si>
    <t>江玲玉</t>
  </si>
  <si>
    <t>2013217030</t>
  </si>
  <si>
    <t>余晨</t>
  </si>
  <si>
    <t>2013217031</t>
  </si>
  <si>
    <t>李春节</t>
  </si>
  <si>
    <t>2013217033</t>
  </si>
  <si>
    <t>韩柳</t>
  </si>
  <si>
    <t>2011217043</t>
  </si>
  <si>
    <t>李观</t>
  </si>
  <si>
    <t>中国石油大学（北京）研究生综合测评汇总表（工商管理学院-法学专业）</t>
    <phoneticPr fontId="3" type="noConversion"/>
  </si>
  <si>
    <t>基础分</t>
    <phoneticPr fontId="3" type="noConversion"/>
  </si>
  <si>
    <t>总 分</t>
    <phoneticPr fontId="3" type="noConversion"/>
  </si>
  <si>
    <t>学习成绩分</t>
    <phoneticPr fontId="3" type="noConversion"/>
  </si>
  <si>
    <t>基本分</t>
    <phoneticPr fontId="3" type="noConversion"/>
  </si>
  <si>
    <t>奖励分</t>
    <phoneticPr fontId="3" type="noConversion"/>
  </si>
  <si>
    <t>惩罚分</t>
    <phoneticPr fontId="3" type="noConversion"/>
  </si>
  <si>
    <t>2013217015</t>
  </si>
  <si>
    <t>王文图</t>
  </si>
  <si>
    <t>2013217016</t>
  </si>
  <si>
    <t>刘梦莹</t>
  </si>
  <si>
    <t>2013217017</t>
  </si>
  <si>
    <t>陈梦静</t>
  </si>
  <si>
    <t>2013217018</t>
  </si>
  <si>
    <t>王超芮</t>
  </si>
  <si>
    <t>2013217019</t>
  </si>
  <si>
    <t>刘书鑫</t>
  </si>
  <si>
    <t>2013217057</t>
  </si>
  <si>
    <t>冯金</t>
  </si>
  <si>
    <t>2013217036</t>
  </si>
  <si>
    <t>陈英超</t>
  </si>
  <si>
    <t>2013217058</t>
  </si>
  <si>
    <t>特绍颖</t>
  </si>
  <si>
    <t>2013217038</t>
  </si>
  <si>
    <t>李金燕</t>
  </si>
  <si>
    <t>2013217060</t>
  </si>
  <si>
    <t>余海</t>
  </si>
  <si>
    <t>2013217053</t>
  </si>
  <si>
    <t>赵蕤升</t>
  </si>
  <si>
    <t>2013217049</t>
  </si>
  <si>
    <t>杨乾</t>
  </si>
  <si>
    <t>2013217050</t>
  </si>
  <si>
    <t>乔江丽</t>
  </si>
  <si>
    <t>2013217061</t>
  </si>
  <si>
    <t>周小龙</t>
  </si>
  <si>
    <t>2013217052</t>
  </si>
  <si>
    <t>王兴萍</t>
  </si>
  <si>
    <t>2013217034</t>
  </si>
  <si>
    <t>赵入辉</t>
  </si>
  <si>
    <t>2013217035</t>
  </si>
  <si>
    <t>宋利泽</t>
  </si>
  <si>
    <t>2013217046</t>
  </si>
  <si>
    <t>陈越</t>
  </si>
  <si>
    <t>2013217044</t>
  </si>
  <si>
    <t>张凤</t>
  </si>
  <si>
    <t>2013217054</t>
  </si>
  <si>
    <t>冯瑜</t>
  </si>
  <si>
    <t>2013217042</t>
  </si>
  <si>
    <t>王金金</t>
  </si>
  <si>
    <t>2013217056</t>
  </si>
  <si>
    <t>陈彦桥</t>
  </si>
  <si>
    <r>
      <rPr>
        <sz val="14"/>
        <color indexed="8"/>
        <rFont val="Verdana"/>
        <family val="2"/>
      </rPr>
      <t>李婧</t>
    </r>
  </si>
  <si>
    <t>2013217048</t>
  </si>
  <si>
    <t>罗健</t>
  </si>
  <si>
    <t>2013217040</t>
  </si>
  <si>
    <t>刘骁晗</t>
  </si>
  <si>
    <r>
      <rPr>
        <sz val="14"/>
        <color indexed="8"/>
        <rFont val="Verdana"/>
        <family val="2"/>
      </rPr>
      <t>李少芳</t>
    </r>
  </si>
  <si>
    <t>2013217059</t>
  </si>
  <si>
    <t>刘璨</t>
  </si>
  <si>
    <t>中国石油大学（北京）研究生综合测评汇总表（工商管理学院-工商管理专业）</t>
    <phoneticPr fontId="3" type="noConversion"/>
  </si>
  <si>
    <t>基础分</t>
    <phoneticPr fontId="3" type="noConversion"/>
  </si>
  <si>
    <t>总 分</t>
    <phoneticPr fontId="3" type="noConversion"/>
  </si>
  <si>
    <t>学习成绩分</t>
    <phoneticPr fontId="3" type="noConversion"/>
  </si>
  <si>
    <t>基本分</t>
    <phoneticPr fontId="3" type="noConversion"/>
  </si>
  <si>
    <t>奖励分</t>
    <phoneticPr fontId="3" type="noConversion"/>
  </si>
  <si>
    <t>惩罚分</t>
    <phoneticPr fontId="3" type="noConversion"/>
  </si>
  <si>
    <t>敖晓文</t>
    <phoneticPr fontId="2" type="noConversion"/>
  </si>
  <si>
    <r>
      <rPr>
        <sz val="14"/>
        <color indexed="8"/>
        <rFont val="Verdana"/>
        <family val="2"/>
      </rPr>
      <t>刘暄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</si>
</sst>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16">
    <font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楷体_GB2312"/>
      <family val="3"/>
      <charset val="134"/>
    </font>
    <font>
      <sz val="10.5"/>
      <name val="宋体"/>
      <family val="3"/>
      <charset val="134"/>
    </font>
    <font>
      <sz val="11"/>
      <color theme="1"/>
      <name val="Tahoma"/>
      <family val="2"/>
    </font>
    <font>
      <sz val="13"/>
      <name val="宋体"/>
      <family val="3"/>
      <charset val="134"/>
      <scheme val="minor"/>
    </font>
    <font>
      <sz val="12"/>
      <name val="宋体"/>
      <family val="3"/>
      <charset val="134"/>
    </font>
    <font>
      <sz val="13"/>
      <color indexed="8"/>
      <name val="宋体"/>
      <family val="3"/>
      <charset val="134"/>
    </font>
    <font>
      <sz val="13"/>
      <name val="宋体"/>
      <family val="3"/>
      <charset val="134"/>
    </font>
    <font>
      <sz val="12"/>
      <color indexed="8"/>
      <name val="宋体"/>
      <family val="3"/>
      <charset val="134"/>
    </font>
    <font>
      <sz val="13"/>
      <name val="楷体_GB2312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9" fontId="7" fillId="0" borderId="13" xfId="1" applyNumberFormat="1" applyFont="1" applyFill="1" applyBorder="1" applyAlignment="1">
      <alignment horizontal="center"/>
    </xf>
    <xf numFmtId="49" fontId="7" fillId="0" borderId="13" xfId="2" applyNumberFormat="1" applyFont="1" applyFill="1" applyBorder="1" applyAlignment="1">
      <alignment horizontal="center"/>
    </xf>
    <xf numFmtId="176" fontId="9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176" fontId="10" fillId="0" borderId="13" xfId="0" applyNumberFormat="1" applyFont="1" applyBorder="1" applyAlignment="1">
      <alignment horizontal="center"/>
    </xf>
    <xf numFmtId="176" fontId="11" fillId="0" borderId="13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/>
    </xf>
    <xf numFmtId="49" fontId="7" fillId="0" borderId="13" xfId="2" applyNumberFormat="1" applyFont="1" applyBorder="1" applyAlignment="1">
      <alignment horizontal="center"/>
    </xf>
    <xf numFmtId="49" fontId="7" fillId="2" borderId="13" xfId="2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 wrapText="1"/>
    </xf>
    <xf numFmtId="176" fontId="4" fillId="0" borderId="9" xfId="0" applyNumberFormat="1" applyFont="1" applyBorder="1" applyAlignment="1">
      <alignment horizontal="center" wrapText="1"/>
    </xf>
    <xf numFmtId="176" fontId="12" fillId="0" borderId="4" xfId="0" applyNumberFormat="1" applyFont="1" applyBorder="1" applyAlignment="1">
      <alignment horizontal="center" wrapText="1"/>
    </xf>
    <xf numFmtId="176" fontId="12" fillId="0" borderId="9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76" fontId="5" fillId="0" borderId="16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176" fontId="5" fillId="0" borderId="13" xfId="0" applyNumberFormat="1" applyFont="1" applyBorder="1" applyAlignment="1">
      <alignment horizontal="center"/>
    </xf>
    <xf numFmtId="176" fontId="5" fillId="0" borderId="17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</cellXfs>
  <cellStyles count="3">
    <cellStyle name="常规" xfId="0" builtinId="0"/>
    <cellStyle name="常规 3" xfId="2"/>
    <cellStyle name="常规 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0844;&#12305;&#20013;&#22269;&#30707;&#27833;&#22823;&#23398;&#65288;&#21271;&#20140;&#65289;&#30740;&#31350;&#29983;&#32508;&#21512;&#27979;&#35780;&#27719;&#24635;&#34920;&#65288;&#21830;&#23398;&#38498;-13&#24037;&#21830;&#31649;&#29702;&#19987;&#1999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加分项目"/>
      <sheetName val="学位课成绩"/>
      <sheetName val="选修课成绩"/>
      <sheetName val="智育成绩"/>
      <sheetName val="德育成绩"/>
      <sheetName val="体育成绩"/>
      <sheetName val="总成绩"/>
      <sheetName val="上报"/>
    </sheetNames>
    <sheetDataSet>
      <sheetData sheetId="0"/>
      <sheetData sheetId="1"/>
      <sheetData sheetId="2"/>
      <sheetData sheetId="3">
        <row r="2">
          <cell r="E2">
            <v>88.996153846153845</v>
          </cell>
          <cell r="F2">
            <v>1.2</v>
          </cell>
          <cell r="G2">
            <v>90.196153846153848</v>
          </cell>
        </row>
        <row r="3">
          <cell r="E3">
            <v>88.381481481481472</v>
          </cell>
          <cell r="F3">
            <v>1.2</v>
          </cell>
          <cell r="G3">
            <v>89.581481481481475</v>
          </cell>
        </row>
        <row r="4">
          <cell r="E4">
            <v>90.969230769230762</v>
          </cell>
          <cell r="F4">
            <v>13.2</v>
          </cell>
          <cell r="G4">
            <v>104.16923076923077</v>
          </cell>
        </row>
        <row r="5">
          <cell r="E5">
            <v>88.58</v>
          </cell>
          <cell r="F5">
            <v>4</v>
          </cell>
          <cell r="G5">
            <v>92.58</v>
          </cell>
        </row>
        <row r="6">
          <cell r="E6">
            <v>78.592391304347828</v>
          </cell>
          <cell r="F6">
            <v>0</v>
          </cell>
          <cell r="G6">
            <v>78.592391304347828</v>
          </cell>
        </row>
        <row r="7">
          <cell r="E7">
            <v>87.220689655172407</v>
          </cell>
          <cell r="F7">
            <v>0</v>
          </cell>
          <cell r="G7">
            <v>87.220689655172407</v>
          </cell>
        </row>
        <row r="8">
          <cell r="E8">
            <v>87.803846153846152</v>
          </cell>
          <cell r="F8">
            <v>0</v>
          </cell>
          <cell r="G8">
            <v>87.803846153846152</v>
          </cell>
        </row>
        <row r="9">
          <cell r="E9">
            <v>87.487301587301573</v>
          </cell>
          <cell r="F9">
            <v>1</v>
          </cell>
          <cell r="G9">
            <v>88.487301587301573</v>
          </cell>
        </row>
        <row r="10">
          <cell r="E10">
            <v>85.040914545454541</v>
          </cell>
          <cell r="F10">
            <v>0</v>
          </cell>
          <cell r="G10">
            <v>85.040914545454541</v>
          </cell>
        </row>
        <row r="11">
          <cell r="E11">
            <v>90.786666666666662</v>
          </cell>
          <cell r="F11">
            <v>0</v>
          </cell>
          <cell r="G11">
            <v>90.786666666666662</v>
          </cell>
        </row>
        <row r="12">
          <cell r="E12">
            <v>88.021739130434781</v>
          </cell>
          <cell r="F12">
            <v>3.2</v>
          </cell>
          <cell r="G12">
            <v>91.221739130434784</v>
          </cell>
        </row>
        <row r="13">
          <cell r="E13">
            <v>88.008403361344534</v>
          </cell>
          <cell r="F13">
            <v>0</v>
          </cell>
          <cell r="G13">
            <v>88.008403361344534</v>
          </cell>
        </row>
        <row r="14">
          <cell r="E14">
            <v>84.699999999999989</v>
          </cell>
          <cell r="F14">
            <v>2</v>
          </cell>
          <cell r="G14">
            <v>86.699999999999989</v>
          </cell>
        </row>
        <row r="15">
          <cell r="E15">
            <v>86.789130434782606</v>
          </cell>
          <cell r="F15">
            <v>0</v>
          </cell>
          <cell r="G15">
            <v>86.789130434782606</v>
          </cell>
        </row>
        <row r="16">
          <cell r="E16">
            <v>85.84666666666665</v>
          </cell>
          <cell r="F16">
            <v>0</v>
          </cell>
          <cell r="G16">
            <v>85.84666666666665</v>
          </cell>
        </row>
        <row r="17">
          <cell r="E17">
            <v>92.634782608695645</v>
          </cell>
          <cell r="F17">
            <v>32.67</v>
          </cell>
          <cell r="G17">
            <v>125.30478260869565</v>
          </cell>
        </row>
        <row r="18">
          <cell r="E18">
            <v>91.883333333333326</v>
          </cell>
          <cell r="F18">
            <v>9.67</v>
          </cell>
          <cell r="G18">
            <v>101.55333333333333</v>
          </cell>
        </row>
        <row r="19">
          <cell r="E19">
            <v>80.42083333333332</v>
          </cell>
          <cell r="F19">
            <v>0</v>
          </cell>
          <cell r="G19">
            <v>80.42083333333332</v>
          </cell>
        </row>
        <row r="20">
          <cell r="E20">
            <v>90.0695652173913</v>
          </cell>
          <cell r="F20">
            <v>0</v>
          </cell>
          <cell r="G20">
            <v>90.0695652173913</v>
          </cell>
        </row>
        <row r="21">
          <cell r="E21">
            <v>89.614814814814807</v>
          </cell>
          <cell r="F21">
            <v>0</v>
          </cell>
          <cell r="G21">
            <v>89.614814814814807</v>
          </cell>
        </row>
        <row r="23">
          <cell r="E23">
            <v>85.533999999999992</v>
          </cell>
          <cell r="F23">
            <v>0</v>
          </cell>
          <cell r="G23">
            <v>85.533999999999992</v>
          </cell>
        </row>
        <row r="24">
          <cell r="E24">
            <v>81.623999999999995</v>
          </cell>
          <cell r="F24">
            <v>0</v>
          </cell>
          <cell r="G24">
            <v>81.623999999999995</v>
          </cell>
        </row>
        <row r="25">
          <cell r="E25">
            <v>85.196999999999989</v>
          </cell>
          <cell r="F25">
            <v>2</v>
          </cell>
          <cell r="G25">
            <v>87.196999999999989</v>
          </cell>
        </row>
      </sheetData>
      <sheetData sheetId="4">
        <row r="2">
          <cell r="E2">
            <v>2</v>
          </cell>
          <cell r="F2">
            <v>98.750999999999991</v>
          </cell>
          <cell r="G2">
            <v>100.75099999999999</v>
          </cell>
        </row>
        <row r="3">
          <cell r="E3">
            <v>2</v>
          </cell>
          <cell r="F3">
            <v>99.079000000000008</v>
          </cell>
          <cell r="G3">
            <v>101.07900000000001</v>
          </cell>
        </row>
        <row r="4">
          <cell r="E4">
            <v>10</v>
          </cell>
          <cell r="F4">
            <v>99.445333333333323</v>
          </cell>
          <cell r="G4">
            <v>109.44533333333332</v>
          </cell>
        </row>
        <row r="5">
          <cell r="E5">
            <v>13.6</v>
          </cell>
          <cell r="F5">
            <v>99.073666666666668</v>
          </cell>
          <cell r="G5">
            <v>112.67366666666666</v>
          </cell>
        </row>
        <row r="6">
          <cell r="E6">
            <v>7</v>
          </cell>
          <cell r="F6">
            <v>98.741333333333344</v>
          </cell>
          <cell r="G6">
            <v>105.74133333333334</v>
          </cell>
        </row>
        <row r="7">
          <cell r="E7">
            <v>3</v>
          </cell>
          <cell r="F7">
            <v>97.718333333333334</v>
          </cell>
          <cell r="G7">
            <v>100.71833333333333</v>
          </cell>
        </row>
        <row r="8">
          <cell r="E8">
            <v>3</v>
          </cell>
          <cell r="F8">
            <v>97.75366666666666</v>
          </cell>
          <cell r="G8">
            <v>100.75366666666666</v>
          </cell>
        </row>
        <row r="9">
          <cell r="E9">
            <v>5</v>
          </cell>
          <cell r="F9">
            <v>98.824333333333328</v>
          </cell>
          <cell r="G9">
            <v>103.82433333333333</v>
          </cell>
        </row>
        <row r="10">
          <cell r="E10">
            <v>2</v>
          </cell>
          <cell r="F10">
            <v>98.602666666666664</v>
          </cell>
          <cell r="G10">
            <v>100.60266666666666</v>
          </cell>
        </row>
        <row r="11">
          <cell r="E11">
            <v>5</v>
          </cell>
          <cell r="F11">
            <v>98.762</v>
          </cell>
          <cell r="G11">
            <v>103.762</v>
          </cell>
        </row>
        <row r="12">
          <cell r="E12">
            <v>3</v>
          </cell>
          <cell r="F12">
            <v>99.00066666666666</v>
          </cell>
          <cell r="G12">
            <v>102.00066666666666</v>
          </cell>
        </row>
        <row r="13">
          <cell r="E13">
            <v>9</v>
          </cell>
          <cell r="F13">
            <v>99.013666666666666</v>
          </cell>
          <cell r="G13">
            <v>108.01366666666667</v>
          </cell>
        </row>
        <row r="14">
          <cell r="E14">
            <v>13</v>
          </cell>
          <cell r="F14">
            <v>98.877666666666656</v>
          </cell>
          <cell r="G14">
            <v>111.87766666666666</v>
          </cell>
        </row>
        <row r="15">
          <cell r="E15">
            <v>4</v>
          </cell>
          <cell r="F15">
            <v>99.026333333333326</v>
          </cell>
          <cell r="G15">
            <v>103.02633333333333</v>
          </cell>
        </row>
        <row r="16">
          <cell r="E16">
            <v>3</v>
          </cell>
          <cell r="F16">
            <v>98.704666666666668</v>
          </cell>
          <cell r="G16">
            <v>101.70466666666667</v>
          </cell>
        </row>
        <row r="17">
          <cell r="E17">
            <v>16</v>
          </cell>
          <cell r="F17">
            <v>99.51466666666667</v>
          </cell>
          <cell r="G17">
            <v>115.51466666666667</v>
          </cell>
        </row>
        <row r="18">
          <cell r="E18">
            <v>8.8000000000000007</v>
          </cell>
          <cell r="F18">
            <v>99.268333333333331</v>
          </cell>
          <cell r="G18">
            <v>108.06833333333333</v>
          </cell>
        </row>
        <row r="19">
          <cell r="E19">
            <v>1</v>
          </cell>
          <cell r="F19">
            <v>98.631666666666661</v>
          </cell>
          <cell r="G19">
            <v>99.631666666666661</v>
          </cell>
        </row>
        <row r="20">
          <cell r="E20">
            <v>8</v>
          </cell>
          <cell r="F20">
            <v>99.344000000000008</v>
          </cell>
          <cell r="G20">
            <v>107.34400000000001</v>
          </cell>
        </row>
        <row r="21">
          <cell r="E21">
            <v>8</v>
          </cell>
          <cell r="F21">
            <v>98.074333333333328</v>
          </cell>
          <cell r="G21">
            <v>106.07433333333333</v>
          </cell>
        </row>
        <row r="23">
          <cell r="E23">
            <v>2</v>
          </cell>
          <cell r="F23">
            <v>98.72166666666665</v>
          </cell>
          <cell r="G23">
            <v>100.72166666666665</v>
          </cell>
        </row>
        <row r="24">
          <cell r="E24">
            <v>1</v>
          </cell>
          <cell r="F24">
            <v>97.52</v>
          </cell>
          <cell r="G24">
            <v>98.52</v>
          </cell>
        </row>
        <row r="25">
          <cell r="E25">
            <v>1</v>
          </cell>
          <cell r="F25">
            <v>98.952999999999989</v>
          </cell>
          <cell r="G25">
            <v>99.952999999999989</v>
          </cell>
        </row>
      </sheetData>
      <sheetData sheetId="5">
        <row r="2">
          <cell r="C2">
            <v>99.02000000000001</v>
          </cell>
          <cell r="D2">
            <v>0</v>
          </cell>
          <cell r="E2">
            <v>99.02000000000001</v>
          </cell>
        </row>
        <row r="3">
          <cell r="C3">
            <v>99.468571428571437</v>
          </cell>
          <cell r="D3">
            <v>2</v>
          </cell>
          <cell r="E3">
            <v>101.46857142857144</v>
          </cell>
        </row>
        <row r="4">
          <cell r="C4">
            <v>99.359047619047615</v>
          </cell>
          <cell r="D4">
            <v>2</v>
          </cell>
          <cell r="E4">
            <v>101.35904761904762</v>
          </cell>
        </row>
        <row r="5">
          <cell r="C5">
            <v>99.168095238095219</v>
          </cell>
          <cell r="D5">
            <v>2</v>
          </cell>
          <cell r="E5">
            <v>101.16809523809522</v>
          </cell>
        </row>
        <row r="6">
          <cell r="C6">
            <v>99.609047619047615</v>
          </cell>
          <cell r="D6">
            <v>33</v>
          </cell>
          <cell r="E6">
            <v>132.6090476190476</v>
          </cell>
        </row>
        <row r="7">
          <cell r="C7">
            <v>99.146666666666661</v>
          </cell>
          <cell r="D7">
            <v>0</v>
          </cell>
          <cell r="E7">
            <v>99.146666666666661</v>
          </cell>
        </row>
        <row r="8">
          <cell r="C8">
            <v>99.283333333333346</v>
          </cell>
          <cell r="D8">
            <v>2</v>
          </cell>
          <cell r="E8">
            <v>101.28333333333335</v>
          </cell>
        </row>
        <row r="9">
          <cell r="C9">
            <v>99.396190476190469</v>
          </cell>
          <cell r="D9">
            <v>2</v>
          </cell>
          <cell r="E9">
            <v>101.39619047619047</v>
          </cell>
        </row>
        <row r="10">
          <cell r="C10">
            <v>99.41952380952381</v>
          </cell>
          <cell r="D10">
            <v>2</v>
          </cell>
          <cell r="E10">
            <v>101.41952380952381</v>
          </cell>
        </row>
        <row r="11">
          <cell r="C11">
            <v>99.310476190476194</v>
          </cell>
          <cell r="D11">
            <v>2</v>
          </cell>
          <cell r="E11">
            <v>101.31047619047619</v>
          </cell>
        </row>
        <row r="12">
          <cell r="C12">
            <v>99</v>
          </cell>
          <cell r="D12">
            <v>2</v>
          </cell>
          <cell r="E12">
            <v>101</v>
          </cell>
        </row>
        <row r="13">
          <cell r="C13">
            <v>98.993809523809546</v>
          </cell>
          <cell r="D13">
            <v>2</v>
          </cell>
          <cell r="E13">
            <v>100.99380952380955</v>
          </cell>
        </row>
        <row r="14">
          <cell r="C14">
            <v>99.480952380952374</v>
          </cell>
          <cell r="D14">
            <v>16.329999999999998</v>
          </cell>
          <cell r="E14">
            <v>115.81095238095237</v>
          </cell>
        </row>
        <row r="15">
          <cell r="C15">
            <v>99.07999999999997</v>
          </cell>
          <cell r="D15">
            <v>2</v>
          </cell>
          <cell r="E15">
            <v>101.07999999999997</v>
          </cell>
        </row>
        <row r="16">
          <cell r="C16">
            <v>99.195714285714288</v>
          </cell>
          <cell r="D16">
            <v>0</v>
          </cell>
          <cell r="E16">
            <v>99.195714285714288</v>
          </cell>
        </row>
        <row r="17">
          <cell r="C17">
            <v>99.397619047619045</v>
          </cell>
          <cell r="D17">
            <v>5.4</v>
          </cell>
          <cell r="E17">
            <v>104.79761904761905</v>
          </cell>
        </row>
        <row r="18">
          <cell r="C18">
            <v>99.142380952380961</v>
          </cell>
          <cell r="D18">
            <v>0</v>
          </cell>
          <cell r="E18">
            <v>99.142380952380961</v>
          </cell>
        </row>
        <row r="19">
          <cell r="C19">
            <v>99.117619047619058</v>
          </cell>
          <cell r="D19">
            <v>2</v>
          </cell>
          <cell r="E19">
            <v>101.11761904761906</v>
          </cell>
        </row>
        <row r="20">
          <cell r="C20">
            <v>99.438095238095258</v>
          </cell>
          <cell r="D20">
            <v>2</v>
          </cell>
          <cell r="E20">
            <v>101.43809523809526</v>
          </cell>
        </row>
        <row r="21">
          <cell r="C21">
            <v>99.306190476190466</v>
          </cell>
          <cell r="D21">
            <v>2</v>
          </cell>
          <cell r="E21">
            <v>101.30619047619047</v>
          </cell>
        </row>
        <row r="23">
          <cell r="C23">
            <v>98.939523809523806</v>
          </cell>
          <cell r="D23">
            <v>0</v>
          </cell>
          <cell r="E23">
            <v>98.939523809523806</v>
          </cell>
        </row>
        <row r="24">
          <cell r="C24">
            <v>99.068095238095225</v>
          </cell>
          <cell r="D24">
            <v>0</v>
          </cell>
          <cell r="E24">
            <v>99.068095238095225</v>
          </cell>
        </row>
        <row r="25">
          <cell r="C25">
            <v>99.149047619047622</v>
          </cell>
          <cell r="D25">
            <v>0</v>
          </cell>
          <cell r="E25">
            <v>99.149047619047622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B1" workbookViewId="0">
      <selection activeCell="P18" sqref="P18"/>
    </sheetView>
  </sheetViews>
  <sheetFormatPr defaultRowHeight="13.5"/>
  <cols>
    <col min="1" max="1" width="13.875" customWidth="1"/>
    <col min="3" max="3" width="11.125" customWidth="1"/>
    <col min="6" max="6" width="11.125" customWidth="1"/>
    <col min="10" max="11" width="11.125" customWidth="1"/>
    <col min="14" max="15" width="11.125" customWidth="1"/>
  </cols>
  <sheetData>
    <row r="1" spans="1:16" ht="20.25" thickTop="1" thickBo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20.25" thickTop="1" thickBot="1">
      <c r="A2" s="19" t="s">
        <v>1</v>
      </c>
      <c r="B2" s="21" t="s">
        <v>2</v>
      </c>
      <c r="C2" s="23" t="s">
        <v>3</v>
      </c>
      <c r="D2" s="24"/>
      <c r="E2" s="24"/>
      <c r="F2" s="25"/>
      <c r="G2" s="23" t="s">
        <v>4</v>
      </c>
      <c r="H2" s="24"/>
      <c r="I2" s="24"/>
      <c r="J2" s="25"/>
      <c r="K2" s="23" t="s">
        <v>5</v>
      </c>
      <c r="L2" s="24"/>
      <c r="M2" s="24"/>
      <c r="N2" s="25"/>
      <c r="O2" s="26" t="s">
        <v>6</v>
      </c>
      <c r="P2" s="21" t="s">
        <v>7</v>
      </c>
    </row>
    <row r="3" spans="1:16" ht="25.5">
      <c r="A3" s="20"/>
      <c r="B3" s="22"/>
      <c r="C3" s="1" t="s">
        <v>8</v>
      </c>
      <c r="D3" s="1" t="s">
        <v>9</v>
      </c>
      <c r="E3" s="2" t="s">
        <v>10</v>
      </c>
      <c r="F3" s="3" t="s">
        <v>11</v>
      </c>
      <c r="G3" s="1" t="s">
        <v>12</v>
      </c>
      <c r="H3" s="1" t="s">
        <v>9</v>
      </c>
      <c r="I3" s="1" t="s">
        <v>10</v>
      </c>
      <c r="J3" s="3" t="s">
        <v>11</v>
      </c>
      <c r="K3" s="1" t="s">
        <v>13</v>
      </c>
      <c r="L3" s="1" t="s">
        <v>14</v>
      </c>
      <c r="M3" s="1" t="s">
        <v>15</v>
      </c>
      <c r="N3" s="3" t="s">
        <v>11</v>
      </c>
      <c r="O3" s="27"/>
      <c r="P3" s="22"/>
    </row>
    <row r="4" spans="1:16" ht="15">
      <c r="A4" s="11" t="s">
        <v>18</v>
      </c>
      <c r="B4" s="12" t="s">
        <v>19</v>
      </c>
      <c r="C4" s="6">
        <v>98.798749999999998</v>
      </c>
      <c r="D4" s="7">
        <v>16</v>
      </c>
      <c r="E4" s="7">
        <v>0</v>
      </c>
      <c r="F4" s="8">
        <f t="shared" ref="F4:F17" si="0">C4+D4</f>
        <v>114.79875</v>
      </c>
      <c r="G4" s="9">
        <v>90.127272727272725</v>
      </c>
      <c r="H4" s="7">
        <v>7.47</v>
      </c>
      <c r="I4" s="7">
        <v>0</v>
      </c>
      <c r="J4" s="8">
        <f t="shared" ref="J4:J17" si="1">G4+H4</f>
        <v>97.597272727272724</v>
      </c>
      <c r="K4" s="6">
        <v>98.359375</v>
      </c>
      <c r="L4" s="7">
        <v>0</v>
      </c>
      <c r="M4" s="7">
        <v>0</v>
      </c>
      <c r="N4" s="8">
        <f t="shared" ref="N4:N17" si="2">K4+L4</f>
        <v>98.359375</v>
      </c>
      <c r="O4" s="10">
        <f t="shared" ref="O4:O17" si="3">F4*0.2+J4*0.7+N4*0.1</f>
        <v>101.1137784090909</v>
      </c>
      <c r="P4" s="7">
        <v>1</v>
      </c>
    </row>
    <row r="5" spans="1:16" ht="15">
      <c r="A5" s="11" t="s">
        <v>32</v>
      </c>
      <c r="B5" s="12" t="s">
        <v>33</v>
      </c>
      <c r="C5" s="6">
        <v>99.052812499999987</v>
      </c>
      <c r="D5" s="7">
        <v>13</v>
      </c>
      <c r="E5" s="7">
        <v>0</v>
      </c>
      <c r="F5" s="8">
        <f t="shared" si="0"/>
        <v>112.05281249999999</v>
      </c>
      <c r="G5" s="9">
        <v>89.013636363636365</v>
      </c>
      <c r="H5" s="7">
        <v>6</v>
      </c>
      <c r="I5" s="7">
        <v>0</v>
      </c>
      <c r="J5" s="8">
        <f t="shared" si="1"/>
        <v>95.013636363636365</v>
      </c>
      <c r="K5" s="6">
        <v>98.821875000000006</v>
      </c>
      <c r="L5" s="7">
        <v>2</v>
      </c>
      <c r="M5" s="7">
        <v>0</v>
      </c>
      <c r="N5" s="8">
        <f t="shared" si="2"/>
        <v>100.82187500000001</v>
      </c>
      <c r="O5" s="10">
        <f t="shared" si="3"/>
        <v>99.002295454545447</v>
      </c>
      <c r="P5" s="7">
        <v>2</v>
      </c>
    </row>
    <row r="6" spans="1:16" ht="15">
      <c r="A6" s="11" t="s">
        <v>34</v>
      </c>
      <c r="B6" s="12" t="s">
        <v>35</v>
      </c>
      <c r="C6" s="6">
        <v>99.380937499999987</v>
      </c>
      <c r="D6" s="7">
        <v>14</v>
      </c>
      <c r="E6" s="7">
        <v>0</v>
      </c>
      <c r="F6" s="8">
        <f t="shared" si="0"/>
        <v>113.38093749999999</v>
      </c>
      <c r="G6" s="9">
        <v>89.149999999999991</v>
      </c>
      <c r="H6" s="7">
        <v>4</v>
      </c>
      <c r="I6" s="7">
        <v>0</v>
      </c>
      <c r="J6" s="8">
        <f t="shared" si="1"/>
        <v>93.149999999999991</v>
      </c>
      <c r="K6" s="6">
        <v>98.9375</v>
      </c>
      <c r="L6" s="7">
        <v>2</v>
      </c>
      <c r="M6" s="7">
        <v>0</v>
      </c>
      <c r="N6" s="8">
        <f t="shared" si="2"/>
        <v>100.9375</v>
      </c>
      <c r="O6" s="10">
        <f t="shared" si="3"/>
        <v>97.974937499999982</v>
      </c>
      <c r="P6" s="7">
        <v>3</v>
      </c>
    </row>
    <row r="7" spans="1:16" ht="15">
      <c r="A7" s="11" t="s">
        <v>30</v>
      </c>
      <c r="B7" s="12" t="s">
        <v>31</v>
      </c>
      <c r="C7" s="6">
        <v>98.838437499999998</v>
      </c>
      <c r="D7" s="7">
        <v>1</v>
      </c>
      <c r="E7" s="7">
        <v>0</v>
      </c>
      <c r="F7" s="8">
        <f t="shared" si="0"/>
        <v>99.838437499999998</v>
      </c>
      <c r="G7" s="9">
        <v>94.1875</v>
      </c>
      <c r="H7" s="7">
        <v>2</v>
      </c>
      <c r="I7" s="7">
        <v>0</v>
      </c>
      <c r="J7" s="8">
        <f t="shared" si="1"/>
        <v>96.1875</v>
      </c>
      <c r="K7" s="6">
        <v>98.1875</v>
      </c>
      <c r="L7" s="7">
        <v>0</v>
      </c>
      <c r="M7" s="7">
        <v>0</v>
      </c>
      <c r="N7" s="8">
        <f t="shared" si="2"/>
        <v>98.1875</v>
      </c>
      <c r="O7" s="10">
        <f t="shared" si="3"/>
        <v>97.117687499999988</v>
      </c>
      <c r="P7" s="7">
        <v>4</v>
      </c>
    </row>
    <row r="8" spans="1:16" ht="15">
      <c r="A8" s="11" t="s">
        <v>40</v>
      </c>
      <c r="B8" s="12" t="s">
        <v>41</v>
      </c>
      <c r="C8" s="6">
        <v>98.244190624999987</v>
      </c>
      <c r="D8" s="7">
        <v>7.8</v>
      </c>
      <c r="E8" s="7">
        <v>0</v>
      </c>
      <c r="F8" s="8">
        <f t="shared" si="0"/>
        <v>106.04419062499998</v>
      </c>
      <c r="G8" s="9">
        <v>88.006818181818176</v>
      </c>
      <c r="H8" s="7">
        <v>4</v>
      </c>
      <c r="I8" s="7">
        <v>0</v>
      </c>
      <c r="J8" s="8">
        <f t="shared" si="1"/>
        <v>92.006818181818176</v>
      </c>
      <c r="K8" s="6">
        <v>98.259375000000006</v>
      </c>
      <c r="L8" s="7">
        <v>0</v>
      </c>
      <c r="M8" s="7">
        <v>0</v>
      </c>
      <c r="N8" s="8">
        <f t="shared" si="2"/>
        <v>98.259375000000006</v>
      </c>
      <c r="O8" s="10">
        <f t="shared" si="3"/>
        <v>95.439548352272709</v>
      </c>
      <c r="P8" s="7">
        <v>5</v>
      </c>
    </row>
    <row r="9" spans="1:16" ht="15">
      <c r="A9" s="11" t="s">
        <v>20</v>
      </c>
      <c r="B9" s="12" t="s">
        <v>21</v>
      </c>
      <c r="C9" s="6">
        <v>97.316562500000003</v>
      </c>
      <c r="D9" s="7">
        <v>5</v>
      </c>
      <c r="E9" s="7">
        <v>0</v>
      </c>
      <c r="F9" s="8">
        <f t="shared" si="0"/>
        <v>102.3165625</v>
      </c>
      <c r="G9" s="9">
        <v>90.778260869565202</v>
      </c>
      <c r="H9" s="7">
        <v>2</v>
      </c>
      <c r="I9" s="7">
        <v>0</v>
      </c>
      <c r="J9" s="8">
        <f t="shared" si="1"/>
        <v>92.778260869565202</v>
      </c>
      <c r="K9" s="6">
        <v>98.381249999999994</v>
      </c>
      <c r="L9" s="7">
        <v>0</v>
      </c>
      <c r="M9" s="7">
        <v>0</v>
      </c>
      <c r="N9" s="8">
        <f t="shared" si="2"/>
        <v>98.381249999999994</v>
      </c>
      <c r="O9" s="10">
        <f t="shared" si="3"/>
        <v>95.246220108695638</v>
      </c>
      <c r="P9" s="7">
        <v>6</v>
      </c>
    </row>
    <row r="10" spans="1:16" ht="15">
      <c r="A10" s="11" t="s">
        <v>26</v>
      </c>
      <c r="B10" s="12" t="s">
        <v>27</v>
      </c>
      <c r="C10" s="6">
        <v>98.733125000000001</v>
      </c>
      <c r="D10" s="7">
        <v>9.8000000000000007</v>
      </c>
      <c r="E10" s="7">
        <v>0</v>
      </c>
      <c r="F10" s="8">
        <f t="shared" si="0"/>
        <v>108.533125</v>
      </c>
      <c r="G10" s="9">
        <v>87.574999999999989</v>
      </c>
      <c r="H10" s="7">
        <v>2</v>
      </c>
      <c r="I10" s="7">
        <v>0</v>
      </c>
      <c r="J10" s="8">
        <f t="shared" si="1"/>
        <v>89.574999999999989</v>
      </c>
      <c r="K10" s="6">
        <v>98.368750000000006</v>
      </c>
      <c r="L10" s="7">
        <v>2</v>
      </c>
      <c r="M10" s="7">
        <v>0</v>
      </c>
      <c r="N10" s="8">
        <f t="shared" si="2"/>
        <v>100.36875000000001</v>
      </c>
      <c r="O10" s="10">
        <f t="shared" si="3"/>
        <v>94.445999999999998</v>
      </c>
      <c r="P10" s="7">
        <v>7</v>
      </c>
    </row>
    <row r="11" spans="1:16" ht="15">
      <c r="A11" s="11" t="s">
        <v>24</v>
      </c>
      <c r="B11" s="12" t="s">
        <v>25</v>
      </c>
      <c r="C11" s="6">
        <v>98.102499999999992</v>
      </c>
      <c r="D11" s="7">
        <v>10</v>
      </c>
      <c r="E11" s="7">
        <v>0</v>
      </c>
      <c r="F11" s="8">
        <f t="shared" si="0"/>
        <v>108.10249999999999</v>
      </c>
      <c r="G11" s="9">
        <v>88.677272727272722</v>
      </c>
      <c r="H11" s="7">
        <v>0</v>
      </c>
      <c r="I11" s="7">
        <v>0</v>
      </c>
      <c r="J11" s="8">
        <f t="shared" si="1"/>
        <v>88.677272727272722</v>
      </c>
      <c r="K11" s="6">
        <v>98.59375</v>
      </c>
      <c r="L11" s="7">
        <v>2</v>
      </c>
      <c r="M11" s="7">
        <v>0</v>
      </c>
      <c r="N11" s="8">
        <f t="shared" si="2"/>
        <v>100.59375</v>
      </c>
      <c r="O11" s="10">
        <f t="shared" si="3"/>
        <v>93.753965909090894</v>
      </c>
      <c r="P11" s="7">
        <v>8</v>
      </c>
    </row>
    <row r="12" spans="1:16" ht="15">
      <c r="A12" s="11" t="s">
        <v>36</v>
      </c>
      <c r="B12" s="12" t="s">
        <v>37</v>
      </c>
      <c r="C12" s="6">
        <v>99.059374999999989</v>
      </c>
      <c r="D12" s="7">
        <v>8</v>
      </c>
      <c r="E12" s="7">
        <v>0</v>
      </c>
      <c r="F12" s="8">
        <f t="shared" si="0"/>
        <v>107.05937499999999</v>
      </c>
      <c r="G12" s="9">
        <v>88.772727272727266</v>
      </c>
      <c r="H12" s="7">
        <v>0</v>
      </c>
      <c r="I12" s="7">
        <v>0</v>
      </c>
      <c r="J12" s="8">
        <f t="shared" si="1"/>
        <v>88.772727272727266</v>
      </c>
      <c r="K12" s="6">
        <v>98.53125</v>
      </c>
      <c r="L12" s="7">
        <v>2</v>
      </c>
      <c r="M12" s="7">
        <v>0</v>
      </c>
      <c r="N12" s="8">
        <f t="shared" si="2"/>
        <v>100.53125</v>
      </c>
      <c r="O12" s="10">
        <f t="shared" si="3"/>
        <v>93.60590909090908</v>
      </c>
      <c r="P12" s="7">
        <v>9</v>
      </c>
    </row>
    <row r="13" spans="1:16" ht="15">
      <c r="A13" s="11" t="s">
        <v>22</v>
      </c>
      <c r="B13" s="12" t="s">
        <v>23</v>
      </c>
      <c r="C13" s="6">
        <v>98.422187500000007</v>
      </c>
      <c r="D13" s="7">
        <v>9</v>
      </c>
      <c r="E13" s="7">
        <v>0</v>
      </c>
      <c r="F13" s="8">
        <f t="shared" si="0"/>
        <v>107.42218750000001</v>
      </c>
      <c r="G13" s="9">
        <v>86.611363636363635</v>
      </c>
      <c r="H13" s="7">
        <v>2</v>
      </c>
      <c r="I13" s="7">
        <v>0</v>
      </c>
      <c r="J13" s="8">
        <f t="shared" si="1"/>
        <v>88.611363636363635</v>
      </c>
      <c r="K13" s="6">
        <v>98.603125000000006</v>
      </c>
      <c r="L13" s="7">
        <v>0</v>
      </c>
      <c r="M13" s="7">
        <v>0</v>
      </c>
      <c r="N13" s="8">
        <f t="shared" si="2"/>
        <v>98.603125000000006</v>
      </c>
      <c r="O13" s="10">
        <f t="shared" si="3"/>
        <v>93.372704545454553</v>
      </c>
      <c r="P13" s="7">
        <v>10</v>
      </c>
    </row>
    <row r="14" spans="1:16" ht="15">
      <c r="A14" s="11" t="s">
        <v>38</v>
      </c>
      <c r="B14" s="12" t="s">
        <v>39</v>
      </c>
      <c r="C14" s="6">
        <v>98.287503125000001</v>
      </c>
      <c r="D14" s="7">
        <v>5</v>
      </c>
      <c r="E14" s="7">
        <v>0</v>
      </c>
      <c r="F14" s="8">
        <f t="shared" si="0"/>
        <v>103.287503125</v>
      </c>
      <c r="G14" s="9">
        <v>89.15217391304347</v>
      </c>
      <c r="H14" s="7">
        <v>0</v>
      </c>
      <c r="I14" s="7">
        <v>0</v>
      </c>
      <c r="J14" s="8">
        <f t="shared" si="1"/>
        <v>89.15217391304347</v>
      </c>
      <c r="K14" s="6">
        <v>98.4375</v>
      </c>
      <c r="L14" s="7">
        <v>0</v>
      </c>
      <c r="M14" s="7">
        <v>0</v>
      </c>
      <c r="N14" s="8">
        <f t="shared" si="2"/>
        <v>98.4375</v>
      </c>
      <c r="O14" s="10">
        <f t="shared" si="3"/>
        <v>92.907772364130423</v>
      </c>
      <c r="P14" s="7">
        <v>11</v>
      </c>
    </row>
    <row r="15" spans="1:16" ht="15">
      <c r="A15" s="4" t="s">
        <v>16</v>
      </c>
      <c r="B15" s="5" t="s">
        <v>17</v>
      </c>
      <c r="C15" s="6">
        <v>98.571250000000006</v>
      </c>
      <c r="D15" s="7">
        <v>6.8</v>
      </c>
      <c r="E15" s="7">
        <v>0</v>
      </c>
      <c r="F15" s="8">
        <f t="shared" si="0"/>
        <v>105.37125</v>
      </c>
      <c r="G15" s="9">
        <v>86.426363636363632</v>
      </c>
      <c r="H15" s="7">
        <v>0</v>
      </c>
      <c r="I15" s="7">
        <v>0</v>
      </c>
      <c r="J15" s="8">
        <f t="shared" si="1"/>
        <v>86.426363636363632</v>
      </c>
      <c r="K15" s="6">
        <v>99.15</v>
      </c>
      <c r="L15" s="7">
        <v>2</v>
      </c>
      <c r="M15" s="7">
        <v>0</v>
      </c>
      <c r="N15" s="8">
        <f t="shared" si="2"/>
        <v>101.15</v>
      </c>
      <c r="O15" s="10">
        <f t="shared" si="3"/>
        <v>91.687704545454551</v>
      </c>
      <c r="P15" s="7">
        <v>12</v>
      </c>
    </row>
    <row r="16" spans="1:16" ht="15">
      <c r="A16" s="11" t="s">
        <v>28</v>
      </c>
      <c r="B16" s="12" t="s">
        <v>29</v>
      </c>
      <c r="C16" s="6">
        <v>97.542187499999997</v>
      </c>
      <c r="D16" s="7">
        <v>9.8000000000000007</v>
      </c>
      <c r="E16" s="7">
        <v>0</v>
      </c>
      <c r="F16" s="8">
        <f t="shared" si="0"/>
        <v>107.34218749999999</v>
      </c>
      <c r="G16" s="9">
        <v>85.304545454545433</v>
      </c>
      <c r="H16" s="7">
        <v>0</v>
      </c>
      <c r="I16" s="7">
        <v>0</v>
      </c>
      <c r="J16" s="8">
        <f t="shared" si="1"/>
        <v>85.304545454545433</v>
      </c>
      <c r="K16" s="6">
        <v>98.521874999999994</v>
      </c>
      <c r="L16" s="7">
        <v>3.4</v>
      </c>
      <c r="M16" s="7">
        <v>0</v>
      </c>
      <c r="N16" s="8">
        <f t="shared" si="2"/>
        <v>101.921875</v>
      </c>
      <c r="O16" s="10">
        <f t="shared" si="3"/>
        <v>91.373806818181805</v>
      </c>
      <c r="P16" s="7">
        <v>13</v>
      </c>
    </row>
    <row r="17" spans="1:16" ht="15">
      <c r="A17" s="11" t="s">
        <v>42</v>
      </c>
      <c r="B17" s="12" t="s">
        <v>43</v>
      </c>
      <c r="C17" s="6">
        <v>98.2734375</v>
      </c>
      <c r="D17" s="7">
        <v>5</v>
      </c>
      <c r="E17" s="7">
        <v>0</v>
      </c>
      <c r="F17" s="8">
        <f t="shared" si="0"/>
        <v>103.2734375</v>
      </c>
      <c r="G17" s="9">
        <v>85.297826086956519</v>
      </c>
      <c r="H17" s="7">
        <v>0</v>
      </c>
      <c r="I17" s="7">
        <v>0</v>
      </c>
      <c r="J17" s="8">
        <f t="shared" si="1"/>
        <v>85.297826086956519</v>
      </c>
      <c r="K17" s="6">
        <v>98.234375</v>
      </c>
      <c r="L17" s="7">
        <v>0</v>
      </c>
      <c r="M17" s="7">
        <v>0</v>
      </c>
      <c r="N17" s="8">
        <f t="shared" si="2"/>
        <v>98.234375</v>
      </c>
      <c r="O17" s="10">
        <f t="shared" si="3"/>
        <v>90.18660326086956</v>
      </c>
      <c r="P17" s="7">
        <v>14</v>
      </c>
    </row>
    <row r="18" spans="1:16" s="15" customFormat="1" ht="18.75">
      <c r="A18" s="39">
        <v>2011217003</v>
      </c>
      <c r="B18" s="39" t="s">
        <v>144</v>
      </c>
      <c r="C18" s="40">
        <f>[1]德育成绩!F13</f>
        <v>99.013666666666666</v>
      </c>
      <c r="D18" s="14">
        <f>[1]德育成绩!E13</f>
        <v>9</v>
      </c>
      <c r="E18" s="14">
        <v>0</v>
      </c>
      <c r="F18" s="40">
        <f>[1]德育成绩!G13</f>
        <v>108.01366666666667</v>
      </c>
      <c r="G18" s="40">
        <f>[1]智育成绩!E13</f>
        <v>88.008403361344534</v>
      </c>
      <c r="H18" s="14">
        <f>[1]智育成绩!F13</f>
        <v>0</v>
      </c>
      <c r="I18" s="14">
        <v>0</v>
      </c>
      <c r="J18" s="40">
        <f>[1]智育成绩!G13</f>
        <v>88.008403361344534</v>
      </c>
      <c r="K18" s="40">
        <f>[1]体育成绩!C13</f>
        <v>98.993809523809546</v>
      </c>
      <c r="L18" s="14">
        <f>[1]体育成绩!D13</f>
        <v>2</v>
      </c>
      <c r="M18" s="14">
        <v>0</v>
      </c>
      <c r="N18" s="40">
        <f>[1]体育成绩!E13</f>
        <v>100.99380952380955</v>
      </c>
      <c r="O18" s="41">
        <f t="shared" ref="O18" si="4">0.2*F18+0.7*J18+0.1*N18</f>
        <v>93.307996638655453</v>
      </c>
      <c r="P18" s="14">
        <v>15</v>
      </c>
    </row>
  </sheetData>
  <mergeCells count="8">
    <mergeCell ref="A1:P1"/>
    <mergeCell ref="A2:A3"/>
    <mergeCell ref="B2:B3"/>
    <mergeCell ref="C2:F2"/>
    <mergeCell ref="G2:J2"/>
    <mergeCell ref="K2:N2"/>
    <mergeCell ref="O2:O3"/>
    <mergeCell ref="P2:P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H24" sqref="H24"/>
    </sheetView>
  </sheetViews>
  <sheetFormatPr defaultRowHeight="13.5"/>
  <cols>
    <col min="1" max="1" width="13.25" bestFit="1" customWidth="1"/>
    <col min="3" max="3" width="10.625" customWidth="1"/>
    <col min="6" max="6" width="10.625" customWidth="1"/>
    <col min="11" max="11" width="10.625" customWidth="1"/>
    <col min="14" max="15" width="10.625" customWidth="1"/>
  </cols>
  <sheetData>
    <row r="1" spans="1:16" ht="20.25" thickTop="1" thickBot="1">
      <c r="A1" s="16" t="s">
        <v>77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20.25" thickTop="1" thickBot="1">
      <c r="A2" s="19" t="s">
        <v>1</v>
      </c>
      <c r="B2" s="21" t="s">
        <v>2</v>
      </c>
      <c r="C2" s="23" t="s">
        <v>3</v>
      </c>
      <c r="D2" s="24"/>
      <c r="E2" s="24"/>
      <c r="F2" s="25"/>
      <c r="G2" s="23" t="s">
        <v>4</v>
      </c>
      <c r="H2" s="24"/>
      <c r="I2" s="24"/>
      <c r="J2" s="25"/>
      <c r="K2" s="23" t="s">
        <v>5</v>
      </c>
      <c r="L2" s="24"/>
      <c r="M2" s="24"/>
      <c r="N2" s="25"/>
      <c r="O2" s="19" t="s">
        <v>6</v>
      </c>
      <c r="P2" s="21" t="s">
        <v>7</v>
      </c>
    </row>
    <row r="3" spans="1:16" ht="25.5">
      <c r="A3" s="20"/>
      <c r="B3" s="22"/>
      <c r="C3" s="1" t="s">
        <v>78</v>
      </c>
      <c r="D3" s="1" t="s">
        <v>9</v>
      </c>
      <c r="E3" s="2" t="s">
        <v>10</v>
      </c>
      <c r="F3" s="3" t="s">
        <v>79</v>
      </c>
      <c r="G3" s="1" t="s">
        <v>80</v>
      </c>
      <c r="H3" s="1" t="s">
        <v>9</v>
      </c>
      <c r="I3" s="1" t="s">
        <v>10</v>
      </c>
      <c r="J3" s="3" t="s">
        <v>79</v>
      </c>
      <c r="K3" s="1" t="s">
        <v>81</v>
      </c>
      <c r="L3" s="1" t="s">
        <v>82</v>
      </c>
      <c r="M3" s="1" t="s">
        <v>83</v>
      </c>
      <c r="N3" s="3" t="s">
        <v>79</v>
      </c>
      <c r="O3" s="20"/>
      <c r="P3" s="22"/>
    </row>
    <row r="4" spans="1:16" ht="15">
      <c r="A4" s="11" t="s">
        <v>88</v>
      </c>
      <c r="B4" s="12" t="s">
        <v>89</v>
      </c>
      <c r="C4" s="6">
        <v>98.481874999999988</v>
      </c>
      <c r="D4" s="7">
        <v>9</v>
      </c>
      <c r="E4" s="7">
        <v>0</v>
      </c>
      <c r="F4" s="9">
        <f>C4+D4</f>
        <v>107.48187499999999</v>
      </c>
      <c r="G4" s="9">
        <v>91.700793650793642</v>
      </c>
      <c r="H4" s="7">
        <v>0</v>
      </c>
      <c r="I4" s="7">
        <v>0</v>
      </c>
      <c r="J4" s="9">
        <f>G4+H4</f>
        <v>91.700793650793642</v>
      </c>
      <c r="K4" s="6">
        <v>95.09375</v>
      </c>
      <c r="L4" s="7">
        <v>0</v>
      </c>
      <c r="M4" s="7">
        <v>0</v>
      </c>
      <c r="N4" s="6">
        <f>K4+L4</f>
        <v>95.09375</v>
      </c>
      <c r="O4" s="6">
        <f>F4*0.2+J4*0.7+N4*0.1</f>
        <v>95.196305555555554</v>
      </c>
      <c r="P4" s="7">
        <v>1</v>
      </c>
    </row>
    <row r="5" spans="1:16" ht="15">
      <c r="A5" s="11" t="s">
        <v>92</v>
      </c>
      <c r="B5" s="12" t="s">
        <v>93</v>
      </c>
      <c r="C5" s="6">
        <v>98.910624999999996</v>
      </c>
      <c r="D5" s="7">
        <v>8.8000000000000007</v>
      </c>
      <c r="E5" s="7">
        <v>0</v>
      </c>
      <c r="F5" s="9">
        <f>C5+D5</f>
        <v>107.71062499999999</v>
      </c>
      <c r="G5" s="9">
        <v>89.167460317460325</v>
      </c>
      <c r="H5" s="7">
        <v>2</v>
      </c>
      <c r="I5" s="7">
        <v>0</v>
      </c>
      <c r="J5" s="9">
        <f>G5+H5</f>
        <v>91.167460317460325</v>
      </c>
      <c r="K5" s="6">
        <v>98.287499999999994</v>
      </c>
      <c r="L5" s="7">
        <v>0</v>
      </c>
      <c r="M5" s="7">
        <v>0</v>
      </c>
      <c r="N5" s="6">
        <f>K5+L5</f>
        <v>98.287499999999994</v>
      </c>
      <c r="O5" s="6">
        <f>F5*0.2+J5*0.7+N5*0.1</f>
        <v>95.188097222222225</v>
      </c>
      <c r="P5" s="7">
        <v>2</v>
      </c>
    </row>
    <row r="6" spans="1:16" ht="15">
      <c r="A6" s="11" t="s">
        <v>90</v>
      </c>
      <c r="B6" s="12" t="s">
        <v>91</v>
      </c>
      <c r="C6" s="6">
        <v>97.893000000000001</v>
      </c>
      <c r="D6" s="7">
        <v>3</v>
      </c>
      <c r="E6" s="7">
        <v>0</v>
      </c>
      <c r="F6" s="9">
        <f>C6+D6</f>
        <v>100.893</v>
      </c>
      <c r="G6" s="9">
        <v>90.474603174603175</v>
      </c>
      <c r="H6" s="7">
        <v>0</v>
      </c>
      <c r="I6" s="7">
        <v>0</v>
      </c>
      <c r="J6" s="9">
        <f>G6+H6</f>
        <v>90.474603174603175</v>
      </c>
      <c r="K6" s="6">
        <v>97.828125</v>
      </c>
      <c r="L6" s="7">
        <v>0</v>
      </c>
      <c r="M6" s="7">
        <v>0</v>
      </c>
      <c r="N6" s="6">
        <f>K6+L6</f>
        <v>97.828125</v>
      </c>
      <c r="O6" s="6">
        <f>F6*0.2+J6*0.7+N6*0.1</f>
        <v>93.293634722222237</v>
      </c>
      <c r="P6" s="7">
        <v>3</v>
      </c>
    </row>
    <row r="7" spans="1:16" ht="15">
      <c r="A7" s="11" t="s">
        <v>86</v>
      </c>
      <c r="B7" s="12" t="s">
        <v>87</v>
      </c>
      <c r="C7" s="6">
        <v>98.473124999999996</v>
      </c>
      <c r="D7" s="7">
        <v>2</v>
      </c>
      <c r="E7" s="7">
        <v>0</v>
      </c>
      <c r="F7" s="9">
        <f>C7+D7</f>
        <v>100.473125</v>
      </c>
      <c r="G7" s="9">
        <v>88.742857142857133</v>
      </c>
      <c r="H7" s="7">
        <v>0</v>
      </c>
      <c r="I7" s="7">
        <v>0</v>
      </c>
      <c r="J7" s="9">
        <f>G7+H7</f>
        <v>88.742857142857133</v>
      </c>
      <c r="K7" s="6">
        <v>98.006249999999994</v>
      </c>
      <c r="L7" s="7">
        <v>0</v>
      </c>
      <c r="M7" s="7">
        <v>0</v>
      </c>
      <c r="N7" s="6">
        <f>K7+L7</f>
        <v>98.006249999999994</v>
      </c>
      <c r="O7" s="6">
        <f>F7*0.2+J7*0.7+N7*0.1</f>
        <v>92.01524999999998</v>
      </c>
      <c r="P7" s="7">
        <v>4</v>
      </c>
    </row>
    <row r="8" spans="1:16" ht="15">
      <c r="A8" s="11" t="s">
        <v>84</v>
      </c>
      <c r="B8" s="12" t="s">
        <v>85</v>
      </c>
      <c r="C8" s="6">
        <v>98.49499999999999</v>
      </c>
      <c r="D8" s="7">
        <v>6</v>
      </c>
      <c r="E8" s="7">
        <v>0</v>
      </c>
      <c r="F8" s="9">
        <f>C8+D8</f>
        <v>104.49499999999999</v>
      </c>
      <c r="G8" s="9">
        <v>84.892307692307682</v>
      </c>
      <c r="H8" s="7">
        <v>0</v>
      </c>
      <c r="I8" s="7">
        <v>0</v>
      </c>
      <c r="J8" s="9">
        <f>G8+H8</f>
        <v>84.892307692307682</v>
      </c>
      <c r="K8" s="6">
        <v>97.71875</v>
      </c>
      <c r="L8" s="7">
        <v>0</v>
      </c>
      <c r="M8" s="7">
        <v>0</v>
      </c>
      <c r="N8" s="6">
        <f>K8+L8</f>
        <v>97.71875</v>
      </c>
      <c r="O8" s="6">
        <f>F8*0.2+J8*0.7+N8*0.1</f>
        <v>90.095490384615374</v>
      </c>
      <c r="P8" s="7">
        <v>5</v>
      </c>
    </row>
    <row r="17" spans="14:14" ht="15">
      <c r="N17" s="7"/>
    </row>
  </sheetData>
  <sortState ref="A4:O8">
    <sortCondition descending="1" ref="O4:O8"/>
  </sortState>
  <mergeCells count="8">
    <mergeCell ref="A1:P1"/>
    <mergeCell ref="A2:A3"/>
    <mergeCell ref="B2:B3"/>
    <mergeCell ref="C2:F2"/>
    <mergeCell ref="G2:J2"/>
    <mergeCell ref="K2:N2"/>
    <mergeCell ref="O2:O3"/>
    <mergeCell ref="P2:P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opLeftCell="B1" workbookViewId="0">
      <selection activeCell="E22" sqref="E22"/>
    </sheetView>
  </sheetViews>
  <sheetFormatPr defaultRowHeight="13.5"/>
  <cols>
    <col min="1" max="1" width="13.25" bestFit="1" customWidth="1"/>
    <col min="3" max="3" width="10.125" customWidth="1"/>
    <col min="6" max="6" width="12.625" customWidth="1"/>
    <col min="7" max="7" width="10.875" customWidth="1"/>
    <col min="8" max="8" width="10.75" bestFit="1" customWidth="1"/>
    <col min="10" max="10" width="11" customWidth="1"/>
    <col min="11" max="11" width="9.875" customWidth="1"/>
    <col min="12" max="12" width="9.625" bestFit="1" customWidth="1"/>
    <col min="14" max="14" width="11.25" customWidth="1"/>
    <col min="15" max="15" width="11.125" customWidth="1"/>
  </cols>
  <sheetData>
    <row r="1" spans="1:16" ht="20.25" thickTop="1" thickBot="1">
      <c r="A1" s="16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20.25" thickTop="1" thickBot="1">
      <c r="A2" s="19" t="s">
        <v>1</v>
      </c>
      <c r="B2" s="21" t="s">
        <v>2</v>
      </c>
      <c r="C2" s="23" t="s">
        <v>3</v>
      </c>
      <c r="D2" s="24"/>
      <c r="E2" s="24"/>
      <c r="F2" s="25"/>
      <c r="G2" s="23" t="s">
        <v>4</v>
      </c>
      <c r="H2" s="24"/>
      <c r="I2" s="24"/>
      <c r="J2" s="25"/>
      <c r="K2" s="23" t="s">
        <v>5</v>
      </c>
      <c r="L2" s="24"/>
      <c r="M2" s="24"/>
      <c r="N2" s="25"/>
      <c r="O2" s="28" t="s">
        <v>6</v>
      </c>
      <c r="P2" s="21" t="s">
        <v>7</v>
      </c>
    </row>
    <row r="3" spans="1:16">
      <c r="A3" s="20"/>
      <c r="B3" s="22"/>
      <c r="C3" s="1" t="s">
        <v>45</v>
      </c>
      <c r="D3" s="1" t="s">
        <v>9</v>
      </c>
      <c r="E3" s="2" t="s">
        <v>10</v>
      </c>
      <c r="F3" s="3" t="s">
        <v>46</v>
      </c>
      <c r="G3" s="1" t="s">
        <v>47</v>
      </c>
      <c r="H3" s="1" t="s">
        <v>9</v>
      </c>
      <c r="I3" s="1" t="s">
        <v>10</v>
      </c>
      <c r="J3" s="3" t="s">
        <v>46</v>
      </c>
      <c r="K3" s="1" t="s">
        <v>48</v>
      </c>
      <c r="L3" s="1" t="s">
        <v>49</v>
      </c>
      <c r="M3" s="1" t="s">
        <v>50</v>
      </c>
      <c r="N3" s="3" t="s">
        <v>46</v>
      </c>
      <c r="O3" s="29"/>
      <c r="P3" s="22"/>
    </row>
    <row r="4" spans="1:16" ht="15">
      <c r="A4" s="11" t="s">
        <v>75</v>
      </c>
      <c r="B4" s="13" t="s">
        <v>76</v>
      </c>
      <c r="C4" s="6">
        <v>98.555593749999986</v>
      </c>
      <c r="D4" s="14">
        <v>14</v>
      </c>
      <c r="E4" s="7">
        <v>0</v>
      </c>
      <c r="F4" s="8">
        <f t="shared" ref="F4:F16" si="0">C4+D4</f>
        <v>112.55559374999999</v>
      </c>
      <c r="G4" s="6">
        <v>86.277678571428567</v>
      </c>
      <c r="H4" s="8">
        <v>15.333299999999999</v>
      </c>
      <c r="I4" s="7">
        <v>0</v>
      </c>
      <c r="J4" s="8">
        <f t="shared" ref="J4:J16" si="1">G4+H4</f>
        <v>101.61097857142856</v>
      </c>
      <c r="K4" s="6">
        <v>98.134375000000006</v>
      </c>
      <c r="L4" s="7">
        <v>5</v>
      </c>
      <c r="M4" s="7">
        <v>0</v>
      </c>
      <c r="N4" s="8">
        <f t="shared" ref="N4:N16" si="2">K4+L4</f>
        <v>103.13437500000001</v>
      </c>
      <c r="O4" s="8">
        <f t="shared" ref="O4:O16" si="3">F4*0.2+J4*0.7+N4*0.1</f>
        <v>103.95224124999999</v>
      </c>
      <c r="P4" s="7">
        <v>1</v>
      </c>
    </row>
    <row r="5" spans="1:16" ht="15">
      <c r="A5" s="11" t="s">
        <v>51</v>
      </c>
      <c r="B5" s="12" t="s">
        <v>52</v>
      </c>
      <c r="C5" s="6">
        <v>98.658312499999994</v>
      </c>
      <c r="D5" s="7">
        <v>14</v>
      </c>
      <c r="E5" s="7">
        <v>0</v>
      </c>
      <c r="F5" s="8">
        <f t="shared" si="0"/>
        <v>112.65831249999999</v>
      </c>
      <c r="G5" s="6">
        <v>91.75</v>
      </c>
      <c r="H5" s="8">
        <v>9.0666666666666682</v>
      </c>
      <c r="I5" s="7">
        <v>0</v>
      </c>
      <c r="J5" s="8">
        <f t="shared" si="1"/>
        <v>100.81666666666666</v>
      </c>
      <c r="K5" s="6">
        <v>98.543750000000003</v>
      </c>
      <c r="L5" s="7">
        <v>2</v>
      </c>
      <c r="M5" s="7">
        <v>0</v>
      </c>
      <c r="N5" s="8">
        <f t="shared" si="2"/>
        <v>100.54375</v>
      </c>
      <c r="O5" s="8">
        <f t="shared" si="3"/>
        <v>103.15770416666666</v>
      </c>
      <c r="P5" s="7">
        <v>2</v>
      </c>
    </row>
    <row r="6" spans="1:16" ht="15">
      <c r="A6" s="11" t="s">
        <v>69</v>
      </c>
      <c r="B6" s="12" t="s">
        <v>70</v>
      </c>
      <c r="C6" s="6">
        <v>99.40716562499999</v>
      </c>
      <c r="D6" s="7">
        <v>15.8</v>
      </c>
      <c r="E6" s="7">
        <v>0</v>
      </c>
      <c r="F6" s="8">
        <f t="shared" si="0"/>
        <v>115.20716562499999</v>
      </c>
      <c r="G6" s="6">
        <v>93.583333333333314</v>
      </c>
      <c r="H6" s="8">
        <v>5.3333333333333304</v>
      </c>
      <c r="I6" s="7">
        <v>0</v>
      </c>
      <c r="J6" s="8">
        <f t="shared" si="1"/>
        <v>98.916666666666643</v>
      </c>
      <c r="K6" s="6">
        <v>98.990624999999994</v>
      </c>
      <c r="L6" s="8">
        <v>5.06666666666667</v>
      </c>
      <c r="M6" s="7">
        <v>0</v>
      </c>
      <c r="N6" s="8">
        <f t="shared" si="2"/>
        <v>104.05729166666666</v>
      </c>
      <c r="O6" s="8">
        <f t="shared" si="3"/>
        <v>102.68882895833332</v>
      </c>
      <c r="P6" s="7">
        <v>3</v>
      </c>
    </row>
    <row r="7" spans="1:16" ht="15">
      <c r="A7" s="11" t="s">
        <v>55</v>
      </c>
      <c r="B7" s="13" t="s">
        <v>56</v>
      </c>
      <c r="C7" s="6">
        <v>97.896874999999994</v>
      </c>
      <c r="D7" s="7">
        <v>6</v>
      </c>
      <c r="E7" s="7">
        <v>0</v>
      </c>
      <c r="F7" s="8">
        <f t="shared" si="0"/>
        <v>103.89687499999999</v>
      </c>
      <c r="G7" s="6">
        <v>91.444444444444429</v>
      </c>
      <c r="H7" s="7">
        <v>5.6</v>
      </c>
      <c r="I7" s="7">
        <v>0</v>
      </c>
      <c r="J7" s="8">
        <f t="shared" si="1"/>
        <v>97.044444444444423</v>
      </c>
      <c r="K7" s="6">
        <v>98.275000000000006</v>
      </c>
      <c r="L7" s="7">
        <v>0</v>
      </c>
      <c r="M7" s="7">
        <v>0</v>
      </c>
      <c r="N7" s="8">
        <f t="shared" si="2"/>
        <v>98.275000000000006</v>
      </c>
      <c r="O7" s="8">
        <f t="shared" si="3"/>
        <v>98.537986111111096</v>
      </c>
      <c r="P7" s="7">
        <v>4</v>
      </c>
    </row>
    <row r="8" spans="1:16" ht="15">
      <c r="A8" s="11" t="s">
        <v>57</v>
      </c>
      <c r="B8" s="12" t="s">
        <v>58</v>
      </c>
      <c r="C8" s="6">
        <v>97.353749999999991</v>
      </c>
      <c r="D8" s="7">
        <v>8</v>
      </c>
      <c r="E8" s="7">
        <v>0</v>
      </c>
      <c r="F8" s="8">
        <f t="shared" si="0"/>
        <v>105.35374999999999</v>
      </c>
      <c r="G8" s="6">
        <v>90.689473684210526</v>
      </c>
      <c r="H8" s="7">
        <v>2</v>
      </c>
      <c r="I8" s="7">
        <v>0</v>
      </c>
      <c r="J8" s="8">
        <f t="shared" si="1"/>
        <v>92.689473684210526</v>
      </c>
      <c r="K8" s="6">
        <v>98.443749999999994</v>
      </c>
      <c r="L8" s="7">
        <v>0</v>
      </c>
      <c r="M8" s="7">
        <v>0</v>
      </c>
      <c r="N8" s="8">
        <f t="shared" si="2"/>
        <v>98.443749999999994</v>
      </c>
      <c r="O8" s="8">
        <f t="shared" si="3"/>
        <v>95.797756578947372</v>
      </c>
      <c r="P8" s="7">
        <v>5</v>
      </c>
    </row>
    <row r="9" spans="1:16" ht="15">
      <c r="A9" s="11" t="s">
        <v>67</v>
      </c>
      <c r="B9" s="12" t="s">
        <v>68</v>
      </c>
      <c r="C9" s="6">
        <v>98.458593749999991</v>
      </c>
      <c r="D9" s="7">
        <v>8</v>
      </c>
      <c r="E9" s="7">
        <v>0</v>
      </c>
      <c r="F9" s="8">
        <f t="shared" si="0"/>
        <v>106.45859374999999</v>
      </c>
      <c r="G9" s="6">
        <v>89.905555555555551</v>
      </c>
      <c r="H9" s="7">
        <v>2</v>
      </c>
      <c r="I9" s="7">
        <v>0</v>
      </c>
      <c r="J9" s="8">
        <f t="shared" si="1"/>
        <v>91.905555555555551</v>
      </c>
      <c r="K9" s="6">
        <v>98.209374999999994</v>
      </c>
      <c r="L9" s="7">
        <v>0</v>
      </c>
      <c r="M9" s="7">
        <v>0</v>
      </c>
      <c r="N9" s="8">
        <f t="shared" si="2"/>
        <v>98.209374999999994</v>
      </c>
      <c r="O9" s="8">
        <f t="shared" si="3"/>
        <v>95.446545138888879</v>
      </c>
      <c r="P9" s="7">
        <v>6</v>
      </c>
    </row>
    <row r="10" spans="1:16" ht="15">
      <c r="A10" s="11" t="s">
        <v>63</v>
      </c>
      <c r="B10" s="12" t="s">
        <v>64</v>
      </c>
      <c r="C10" s="6">
        <v>98.505478124999996</v>
      </c>
      <c r="D10" s="7">
        <v>6</v>
      </c>
      <c r="E10" s="7">
        <v>0</v>
      </c>
      <c r="F10" s="8">
        <f t="shared" si="0"/>
        <v>104.505478125</v>
      </c>
      <c r="G10" s="6">
        <v>89.649999999999991</v>
      </c>
      <c r="H10" s="7">
        <v>0</v>
      </c>
      <c r="I10" s="7">
        <v>0</v>
      </c>
      <c r="J10" s="8">
        <f t="shared" si="1"/>
        <v>89.649999999999991</v>
      </c>
      <c r="K10" s="6">
        <v>98.278125000000003</v>
      </c>
      <c r="L10" s="7">
        <v>5</v>
      </c>
      <c r="M10" s="7">
        <v>0</v>
      </c>
      <c r="N10" s="8">
        <f t="shared" si="2"/>
        <v>103.278125</v>
      </c>
      <c r="O10" s="8">
        <f t="shared" si="3"/>
        <v>93.983908124999999</v>
      </c>
      <c r="P10" s="7">
        <v>7</v>
      </c>
    </row>
    <row r="11" spans="1:16" ht="15">
      <c r="A11" s="11" t="s">
        <v>61</v>
      </c>
      <c r="B11" s="12" t="s">
        <v>62</v>
      </c>
      <c r="C11" s="6">
        <v>97.336249999999993</v>
      </c>
      <c r="D11" s="7">
        <v>1</v>
      </c>
      <c r="E11" s="7">
        <v>0</v>
      </c>
      <c r="F11" s="8">
        <f t="shared" si="0"/>
        <v>98.336249999999993</v>
      </c>
      <c r="G11" s="6">
        <v>91.378378378378372</v>
      </c>
      <c r="H11" s="7">
        <v>0</v>
      </c>
      <c r="I11" s="7">
        <v>0</v>
      </c>
      <c r="J11" s="8">
        <f t="shared" si="1"/>
        <v>91.378378378378372</v>
      </c>
      <c r="K11" s="6">
        <v>97.953125</v>
      </c>
      <c r="L11" s="7">
        <v>0</v>
      </c>
      <c r="M11" s="7">
        <v>0</v>
      </c>
      <c r="N11" s="8">
        <f t="shared" si="2"/>
        <v>97.953125</v>
      </c>
      <c r="O11" s="8">
        <f t="shared" si="3"/>
        <v>93.427427364864855</v>
      </c>
      <c r="P11" s="7">
        <v>8</v>
      </c>
    </row>
    <row r="12" spans="1:16" ht="15">
      <c r="A12" s="11" t="s">
        <v>73</v>
      </c>
      <c r="B12" s="13" t="s">
        <v>74</v>
      </c>
      <c r="C12" s="6">
        <v>97.298406249999985</v>
      </c>
      <c r="D12" s="7">
        <v>2</v>
      </c>
      <c r="E12" s="7">
        <v>0</v>
      </c>
      <c r="F12" s="8">
        <f t="shared" si="0"/>
        <v>99.298406249999985</v>
      </c>
      <c r="G12" s="6">
        <v>90.196428571428555</v>
      </c>
      <c r="H12" s="7">
        <v>0</v>
      </c>
      <c r="I12" s="7">
        <v>0</v>
      </c>
      <c r="J12" s="8">
        <f t="shared" si="1"/>
        <v>90.196428571428555</v>
      </c>
      <c r="K12" s="6">
        <v>98.515625</v>
      </c>
      <c r="L12" s="7">
        <v>2</v>
      </c>
      <c r="M12" s="7">
        <v>0</v>
      </c>
      <c r="N12" s="8">
        <f t="shared" si="2"/>
        <v>100.515625</v>
      </c>
      <c r="O12" s="8">
        <f t="shared" si="3"/>
        <v>93.048743749999986</v>
      </c>
      <c r="P12" s="7">
        <v>9</v>
      </c>
    </row>
    <row r="13" spans="1:16" ht="15">
      <c r="A13" s="11" t="s">
        <v>53</v>
      </c>
      <c r="B13" s="12" t="s">
        <v>54</v>
      </c>
      <c r="C13" s="6">
        <v>98.403124999999989</v>
      </c>
      <c r="D13" s="7">
        <v>2</v>
      </c>
      <c r="E13" s="7">
        <v>0</v>
      </c>
      <c r="F13" s="8">
        <f t="shared" si="0"/>
        <v>100.40312499999999</v>
      </c>
      <c r="G13" s="6">
        <v>89.227777777777774</v>
      </c>
      <c r="H13" s="7">
        <v>1</v>
      </c>
      <c r="I13" s="7">
        <v>0</v>
      </c>
      <c r="J13" s="8">
        <f t="shared" si="1"/>
        <v>90.227777777777774</v>
      </c>
      <c r="K13" s="6">
        <v>97.731250000000003</v>
      </c>
      <c r="L13" s="7">
        <v>0</v>
      </c>
      <c r="M13" s="7">
        <v>0</v>
      </c>
      <c r="N13" s="8">
        <f t="shared" si="2"/>
        <v>97.731250000000003</v>
      </c>
      <c r="O13" s="8">
        <f t="shared" si="3"/>
        <v>93.013194444444423</v>
      </c>
      <c r="P13" s="7">
        <v>10</v>
      </c>
    </row>
    <row r="14" spans="1:16" ht="15">
      <c r="A14" s="11" t="s">
        <v>59</v>
      </c>
      <c r="B14" s="12" t="s">
        <v>60</v>
      </c>
      <c r="C14" s="6">
        <v>98.360440624999995</v>
      </c>
      <c r="D14" s="7">
        <v>12</v>
      </c>
      <c r="E14" s="7">
        <v>0</v>
      </c>
      <c r="F14" s="8">
        <f t="shared" si="0"/>
        <v>110.360440625</v>
      </c>
      <c r="G14" s="6">
        <v>83.627777777777766</v>
      </c>
      <c r="H14" s="7">
        <v>0</v>
      </c>
      <c r="I14" s="7">
        <v>0</v>
      </c>
      <c r="J14" s="8">
        <f t="shared" si="1"/>
        <v>83.627777777777766</v>
      </c>
      <c r="K14" s="6">
        <v>98.462500000000006</v>
      </c>
      <c r="L14" s="7">
        <v>5</v>
      </c>
      <c r="M14" s="7">
        <v>0</v>
      </c>
      <c r="N14" s="8">
        <f t="shared" si="2"/>
        <v>103.46250000000001</v>
      </c>
      <c r="O14" s="8">
        <f t="shared" si="3"/>
        <v>90.957782569444433</v>
      </c>
      <c r="P14" s="7">
        <v>11</v>
      </c>
    </row>
    <row r="15" spans="1:16" ht="15">
      <c r="A15" s="11" t="s">
        <v>71</v>
      </c>
      <c r="B15" s="12" t="s">
        <v>72</v>
      </c>
      <c r="C15" s="6">
        <v>99.139874999999989</v>
      </c>
      <c r="D15" s="7">
        <v>1</v>
      </c>
      <c r="E15" s="7">
        <v>0</v>
      </c>
      <c r="F15" s="8">
        <f t="shared" si="0"/>
        <v>100.13987499999999</v>
      </c>
      <c r="G15" s="6">
        <v>85.151515151515156</v>
      </c>
      <c r="H15" s="7">
        <v>0</v>
      </c>
      <c r="I15" s="7">
        <v>0</v>
      </c>
      <c r="J15" s="8">
        <f t="shared" si="1"/>
        <v>85.151515151515156</v>
      </c>
      <c r="K15" s="6">
        <v>98.971874999999997</v>
      </c>
      <c r="L15" s="7">
        <v>2</v>
      </c>
      <c r="M15" s="7">
        <v>0</v>
      </c>
      <c r="N15" s="8">
        <f t="shared" si="2"/>
        <v>100.971875</v>
      </c>
      <c r="O15" s="8">
        <f t="shared" si="3"/>
        <v>89.731223106060597</v>
      </c>
      <c r="P15" s="7">
        <v>12</v>
      </c>
    </row>
    <row r="16" spans="1:16" ht="15">
      <c r="A16" s="11" t="s">
        <v>65</v>
      </c>
      <c r="B16" s="12" t="s">
        <v>66</v>
      </c>
      <c r="C16" s="6">
        <v>98.563440624999998</v>
      </c>
      <c r="D16" s="7">
        <v>6</v>
      </c>
      <c r="E16" s="7">
        <v>0</v>
      </c>
      <c r="F16" s="8">
        <f t="shared" si="0"/>
        <v>104.563440625</v>
      </c>
      <c r="G16" s="6">
        <v>81.542857142857144</v>
      </c>
      <c r="H16" s="7">
        <v>0</v>
      </c>
      <c r="I16" s="7">
        <v>0</v>
      </c>
      <c r="J16" s="8">
        <f t="shared" si="1"/>
        <v>81.542857142857144</v>
      </c>
      <c r="K16" s="6">
        <v>98.446875000000006</v>
      </c>
      <c r="L16" s="7">
        <v>2</v>
      </c>
      <c r="M16" s="7">
        <v>0</v>
      </c>
      <c r="N16" s="8">
        <f t="shared" si="2"/>
        <v>100.44687500000001</v>
      </c>
      <c r="O16" s="8">
        <f t="shared" si="3"/>
        <v>88.03737562500001</v>
      </c>
      <c r="P16" s="7">
        <v>13</v>
      </c>
    </row>
  </sheetData>
  <sortState ref="A4:O16">
    <sortCondition descending="1" ref="O4:O16"/>
  </sortState>
  <mergeCells count="8">
    <mergeCell ref="A1:P1"/>
    <mergeCell ref="A2:A3"/>
    <mergeCell ref="B2:B3"/>
    <mergeCell ref="C2:F2"/>
    <mergeCell ref="G2:J2"/>
    <mergeCell ref="K2:N2"/>
    <mergeCell ref="O2:O3"/>
    <mergeCell ref="P2:P3"/>
  </mergeCells>
  <phoneticPr fontId="2" type="noConversion"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13" workbookViewId="0">
      <selection activeCell="B26" sqref="B26"/>
    </sheetView>
  </sheetViews>
  <sheetFormatPr defaultRowHeight="13.5"/>
  <sheetData>
    <row r="1" spans="1:16" ht="19.5" thickBot="1">
      <c r="A1" s="30" t="s">
        <v>136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9.5" thickBot="1">
      <c r="A2" s="31" t="s">
        <v>1</v>
      </c>
      <c r="B2" s="31" t="s">
        <v>2</v>
      </c>
      <c r="C2" s="32" t="s">
        <v>3</v>
      </c>
      <c r="D2" s="32"/>
      <c r="E2" s="32"/>
      <c r="F2" s="32"/>
      <c r="G2" s="32" t="s">
        <v>4</v>
      </c>
      <c r="H2" s="32"/>
      <c r="I2" s="32"/>
      <c r="J2" s="32"/>
      <c r="K2" s="32" t="s">
        <v>5</v>
      </c>
      <c r="L2" s="32"/>
      <c r="M2" s="32"/>
      <c r="N2" s="32"/>
      <c r="O2" s="31" t="s">
        <v>6</v>
      </c>
      <c r="P2" s="31" t="s">
        <v>7</v>
      </c>
    </row>
    <row r="3" spans="1:16" ht="26.25" thickBot="1">
      <c r="A3" s="31"/>
      <c r="B3" s="31"/>
      <c r="C3" s="33" t="s">
        <v>137</v>
      </c>
      <c r="D3" s="33" t="s">
        <v>9</v>
      </c>
      <c r="E3" s="34" t="s">
        <v>10</v>
      </c>
      <c r="F3" s="33" t="s">
        <v>138</v>
      </c>
      <c r="G3" s="33" t="s">
        <v>139</v>
      </c>
      <c r="H3" s="33" t="s">
        <v>9</v>
      </c>
      <c r="I3" s="33" t="s">
        <v>10</v>
      </c>
      <c r="J3" s="33" t="s">
        <v>138</v>
      </c>
      <c r="K3" s="33" t="s">
        <v>140</v>
      </c>
      <c r="L3" s="33" t="s">
        <v>141</v>
      </c>
      <c r="M3" s="33" t="s">
        <v>142</v>
      </c>
      <c r="N3" s="33" t="s">
        <v>138</v>
      </c>
      <c r="O3" s="31"/>
      <c r="P3" s="31"/>
    </row>
    <row r="4" spans="1:16" ht="18.75">
      <c r="A4" s="35" t="s">
        <v>94</v>
      </c>
      <c r="B4" s="35" t="s">
        <v>95</v>
      </c>
      <c r="C4" s="36">
        <f>[1]德育成绩!F17</f>
        <v>99.51466666666667</v>
      </c>
      <c r="D4" s="37">
        <f>[1]德育成绩!E17</f>
        <v>16</v>
      </c>
      <c r="E4" s="37">
        <v>0</v>
      </c>
      <c r="F4" s="36">
        <f>[1]德育成绩!G17</f>
        <v>115.51466666666667</v>
      </c>
      <c r="G4" s="36">
        <f>[1]智育成绩!E17</f>
        <v>92.634782608695645</v>
      </c>
      <c r="H4" s="37">
        <f>[1]智育成绩!F17</f>
        <v>32.67</v>
      </c>
      <c r="I4" s="37">
        <v>0</v>
      </c>
      <c r="J4" s="36">
        <f>[1]智育成绩!G17</f>
        <v>125.30478260869565</v>
      </c>
      <c r="K4" s="36">
        <f>[1]体育成绩!C17</f>
        <v>99.397619047619045</v>
      </c>
      <c r="L4" s="37">
        <f>[1]体育成绩!D17</f>
        <v>5.4</v>
      </c>
      <c r="M4" s="37">
        <v>0</v>
      </c>
      <c r="N4" s="36">
        <f>[1]体育成绩!E17</f>
        <v>104.79761904761905</v>
      </c>
      <c r="O4" s="38">
        <f t="shared" ref="O4:O26" si="0">0.2*F4+0.7*J4+0.1*N4</f>
        <v>121.29604306418219</v>
      </c>
      <c r="P4" s="37">
        <v>1</v>
      </c>
    </row>
    <row r="5" spans="1:16" ht="18.75">
      <c r="A5" s="39" t="s">
        <v>96</v>
      </c>
      <c r="B5" s="39" t="s">
        <v>97</v>
      </c>
      <c r="C5" s="40">
        <f>[1]德育成绩!F4</f>
        <v>99.445333333333323</v>
      </c>
      <c r="D5" s="14">
        <f>[1]德育成绩!E4</f>
        <v>10</v>
      </c>
      <c r="E5" s="14">
        <v>0</v>
      </c>
      <c r="F5" s="40">
        <f>[1]德育成绩!G4</f>
        <v>109.44533333333332</v>
      </c>
      <c r="G5" s="40">
        <f>[1]智育成绩!E4</f>
        <v>90.969230769230762</v>
      </c>
      <c r="H5" s="14">
        <f>[1]智育成绩!F4</f>
        <v>13.2</v>
      </c>
      <c r="I5" s="14">
        <v>0</v>
      </c>
      <c r="J5" s="40">
        <f>[1]智育成绩!G4</f>
        <v>104.16923076923077</v>
      </c>
      <c r="K5" s="40">
        <f>[1]体育成绩!C4</f>
        <v>99.359047619047615</v>
      </c>
      <c r="L5" s="14">
        <f>[1]体育成绩!D4</f>
        <v>2</v>
      </c>
      <c r="M5" s="14">
        <v>0</v>
      </c>
      <c r="N5" s="40">
        <f>[1]体育成绩!E4</f>
        <v>101.35904761904762</v>
      </c>
      <c r="O5" s="41">
        <f t="shared" si="0"/>
        <v>104.94343296703295</v>
      </c>
      <c r="P5" s="14">
        <v>2</v>
      </c>
    </row>
    <row r="6" spans="1:16" ht="18.75">
      <c r="A6" s="39" t="s">
        <v>98</v>
      </c>
      <c r="B6" s="39" t="s">
        <v>99</v>
      </c>
      <c r="C6" s="40">
        <f>[1]德育成绩!F18</f>
        <v>99.268333333333331</v>
      </c>
      <c r="D6" s="14">
        <f>[1]德育成绩!E18</f>
        <v>8.8000000000000007</v>
      </c>
      <c r="E6" s="14">
        <v>0</v>
      </c>
      <c r="F6" s="40">
        <f>[1]德育成绩!G18</f>
        <v>108.06833333333333</v>
      </c>
      <c r="G6" s="40">
        <f>[1]智育成绩!E18</f>
        <v>91.883333333333326</v>
      </c>
      <c r="H6" s="14">
        <f>[1]智育成绩!F18</f>
        <v>9.67</v>
      </c>
      <c r="I6" s="14">
        <v>0</v>
      </c>
      <c r="J6" s="40">
        <f>[1]智育成绩!G18</f>
        <v>101.55333333333333</v>
      </c>
      <c r="K6" s="40">
        <f>[1]体育成绩!C18</f>
        <v>99.142380952380961</v>
      </c>
      <c r="L6" s="14">
        <f>[1]体育成绩!D18</f>
        <v>0</v>
      </c>
      <c r="M6" s="14">
        <v>0</v>
      </c>
      <c r="N6" s="40">
        <f>[1]体育成绩!E18</f>
        <v>99.142380952380961</v>
      </c>
      <c r="O6" s="41">
        <f t="shared" si="0"/>
        <v>102.61523809523808</v>
      </c>
      <c r="P6" s="14">
        <v>3</v>
      </c>
    </row>
    <row r="7" spans="1:16" ht="18.75">
      <c r="A7" s="39" t="s">
        <v>100</v>
      </c>
      <c r="B7" s="39" t="s">
        <v>101</v>
      </c>
      <c r="C7" s="40">
        <f>[1]德育成绩!F5</f>
        <v>99.073666666666668</v>
      </c>
      <c r="D7" s="14">
        <f>[1]德育成绩!E5</f>
        <v>13.6</v>
      </c>
      <c r="E7" s="14">
        <v>0</v>
      </c>
      <c r="F7" s="40">
        <f>[1]德育成绩!G5</f>
        <v>112.67366666666666</v>
      </c>
      <c r="G7" s="40">
        <f>[1]智育成绩!E5</f>
        <v>88.58</v>
      </c>
      <c r="H7" s="14">
        <f>[1]智育成绩!F5</f>
        <v>4</v>
      </c>
      <c r="I7" s="14">
        <v>0</v>
      </c>
      <c r="J7" s="40">
        <f>[1]智育成绩!G5</f>
        <v>92.58</v>
      </c>
      <c r="K7" s="40">
        <f>[1]体育成绩!C5</f>
        <v>99.168095238095219</v>
      </c>
      <c r="L7" s="14">
        <f>[1]体育成绩!D5</f>
        <v>2</v>
      </c>
      <c r="M7" s="14">
        <v>0</v>
      </c>
      <c r="N7" s="40">
        <f>[1]体育成绩!E5</f>
        <v>101.16809523809522</v>
      </c>
      <c r="O7" s="41">
        <f t="shared" si="0"/>
        <v>97.457542857142855</v>
      </c>
      <c r="P7" s="14">
        <v>4</v>
      </c>
    </row>
    <row r="8" spans="1:16" ht="18.75">
      <c r="A8" s="39" t="s">
        <v>102</v>
      </c>
      <c r="B8" s="39" t="s">
        <v>103</v>
      </c>
      <c r="C8" s="40">
        <f>[1]德育成绩!F20</f>
        <v>99.344000000000008</v>
      </c>
      <c r="D8" s="14">
        <f>[1]德育成绩!E20</f>
        <v>8</v>
      </c>
      <c r="E8" s="14">
        <v>0</v>
      </c>
      <c r="F8" s="40">
        <f>[1]德育成绩!G20</f>
        <v>107.34400000000001</v>
      </c>
      <c r="G8" s="40">
        <f>[1]智育成绩!E20</f>
        <v>90.0695652173913</v>
      </c>
      <c r="H8" s="14">
        <f>[1]智育成绩!F20</f>
        <v>0</v>
      </c>
      <c r="I8" s="14">
        <v>0</v>
      </c>
      <c r="J8" s="40">
        <f>[1]智育成绩!G20</f>
        <v>90.0695652173913</v>
      </c>
      <c r="K8" s="40">
        <f>[1]体育成绩!C20</f>
        <v>99.438095238095258</v>
      </c>
      <c r="L8" s="14">
        <f>[1]体育成绩!D20</f>
        <v>2</v>
      </c>
      <c r="M8" s="14">
        <v>0</v>
      </c>
      <c r="N8" s="40">
        <f>[1]体育成绩!E20</f>
        <v>101.43809523809526</v>
      </c>
      <c r="O8" s="41">
        <f t="shared" si="0"/>
        <v>94.661305175983429</v>
      </c>
      <c r="P8" s="14">
        <v>5</v>
      </c>
    </row>
    <row r="9" spans="1:16" ht="18.75">
      <c r="A9" s="39" t="s">
        <v>104</v>
      </c>
      <c r="B9" s="39" t="s">
        <v>105</v>
      </c>
      <c r="C9" s="40">
        <f>[1]德育成绩!F14</f>
        <v>98.877666666666656</v>
      </c>
      <c r="D9" s="14">
        <f>[1]德育成绩!E14</f>
        <v>13</v>
      </c>
      <c r="E9" s="14">
        <v>0</v>
      </c>
      <c r="F9" s="40">
        <f>[1]德育成绩!G14</f>
        <v>111.87766666666666</v>
      </c>
      <c r="G9" s="40">
        <f>[1]智育成绩!E14</f>
        <v>84.699999999999989</v>
      </c>
      <c r="H9" s="14">
        <f>[1]智育成绩!F14</f>
        <v>2</v>
      </c>
      <c r="I9" s="14">
        <v>0</v>
      </c>
      <c r="J9" s="40">
        <f>[1]智育成绩!G14</f>
        <v>86.699999999999989</v>
      </c>
      <c r="K9" s="40">
        <f>[1]体育成绩!C14</f>
        <v>99.480952380952374</v>
      </c>
      <c r="L9" s="14">
        <f>[1]体育成绩!D14</f>
        <v>16.329999999999998</v>
      </c>
      <c r="M9" s="14">
        <v>0</v>
      </c>
      <c r="N9" s="40">
        <f>[1]体育成绩!E14</f>
        <v>115.81095238095237</v>
      </c>
      <c r="O9" s="41">
        <f t="shared" si="0"/>
        <v>94.64662857142855</v>
      </c>
      <c r="P9" s="14">
        <v>6</v>
      </c>
    </row>
    <row r="10" spans="1:16" ht="18.75">
      <c r="A10" s="39" t="s">
        <v>106</v>
      </c>
      <c r="B10" s="39" t="s">
        <v>107</v>
      </c>
      <c r="C10" s="40">
        <f>[1]德育成绩!F11</f>
        <v>98.762</v>
      </c>
      <c r="D10" s="14">
        <f>[1]德育成绩!E11</f>
        <v>5</v>
      </c>
      <c r="E10" s="14">
        <v>0</v>
      </c>
      <c r="F10" s="40">
        <f>[1]德育成绩!G11</f>
        <v>103.762</v>
      </c>
      <c r="G10" s="40">
        <f>[1]智育成绩!E11</f>
        <v>90.786666666666662</v>
      </c>
      <c r="H10" s="14">
        <f>[1]智育成绩!F11</f>
        <v>0</v>
      </c>
      <c r="I10" s="14">
        <v>0</v>
      </c>
      <c r="J10" s="40">
        <f>[1]智育成绩!G11</f>
        <v>90.786666666666662</v>
      </c>
      <c r="K10" s="40">
        <f>[1]体育成绩!C11</f>
        <v>99.310476190476194</v>
      </c>
      <c r="L10" s="14">
        <f>[1]体育成绩!D11</f>
        <v>2</v>
      </c>
      <c r="M10" s="14">
        <v>0</v>
      </c>
      <c r="N10" s="40">
        <f>[1]体育成绩!E11</f>
        <v>101.31047619047619</v>
      </c>
      <c r="O10" s="41">
        <f t="shared" si="0"/>
        <v>94.434114285714287</v>
      </c>
      <c r="P10" s="14">
        <v>7</v>
      </c>
    </row>
    <row r="11" spans="1:16" ht="18.75">
      <c r="A11" s="39" t="s">
        <v>108</v>
      </c>
      <c r="B11" s="39" t="s">
        <v>109</v>
      </c>
      <c r="C11" s="40">
        <f>[1]德育成绩!F12</f>
        <v>99.00066666666666</v>
      </c>
      <c r="D11" s="14">
        <f>[1]德育成绩!E12</f>
        <v>3</v>
      </c>
      <c r="E11" s="14">
        <v>0</v>
      </c>
      <c r="F11" s="40">
        <f>[1]德育成绩!G12</f>
        <v>102.00066666666666</v>
      </c>
      <c r="G11" s="40">
        <f>[1]智育成绩!E12</f>
        <v>88.021739130434781</v>
      </c>
      <c r="H11" s="14">
        <f>[1]智育成绩!F12</f>
        <v>3.2</v>
      </c>
      <c r="I11" s="14">
        <v>0</v>
      </c>
      <c r="J11" s="40">
        <f>[1]智育成绩!G12</f>
        <v>91.221739130434784</v>
      </c>
      <c r="K11" s="40">
        <f>[1]体育成绩!C12</f>
        <v>99</v>
      </c>
      <c r="L11" s="14">
        <f>[1]体育成绩!D12</f>
        <v>2</v>
      </c>
      <c r="M11" s="14">
        <v>0</v>
      </c>
      <c r="N11" s="40">
        <f>[1]体育成绩!E12</f>
        <v>101</v>
      </c>
      <c r="O11" s="41">
        <f t="shared" si="0"/>
        <v>94.355350724637674</v>
      </c>
      <c r="P11" s="14">
        <v>8</v>
      </c>
    </row>
    <row r="12" spans="1:16" ht="18.75">
      <c r="A12" s="39" t="s">
        <v>110</v>
      </c>
      <c r="B12" s="39" t="s">
        <v>111</v>
      </c>
      <c r="C12" s="40">
        <f>[1]德育成绩!F21</f>
        <v>98.074333333333328</v>
      </c>
      <c r="D12" s="14">
        <f>[1]德育成绩!E21</f>
        <v>8</v>
      </c>
      <c r="E12" s="14">
        <v>0</v>
      </c>
      <c r="F12" s="40">
        <f>[1]德育成绩!G21</f>
        <v>106.07433333333333</v>
      </c>
      <c r="G12" s="40">
        <f>[1]智育成绩!E21</f>
        <v>89.614814814814807</v>
      </c>
      <c r="H12" s="14">
        <f>[1]智育成绩!F21</f>
        <v>0</v>
      </c>
      <c r="I12" s="14">
        <v>0</v>
      </c>
      <c r="J12" s="40">
        <f>[1]智育成绩!G21</f>
        <v>89.614814814814807</v>
      </c>
      <c r="K12" s="40">
        <f>[1]体育成绩!C21</f>
        <v>99.306190476190466</v>
      </c>
      <c r="L12" s="14">
        <f>[1]体育成绩!D21</f>
        <v>2</v>
      </c>
      <c r="M12" s="14">
        <v>0</v>
      </c>
      <c r="N12" s="40">
        <f>[1]体育成绩!E21</f>
        <v>101.30619047619047</v>
      </c>
      <c r="O12" s="41">
        <f t="shared" si="0"/>
        <v>94.075856084656081</v>
      </c>
      <c r="P12" s="14">
        <v>9</v>
      </c>
    </row>
    <row r="13" spans="1:16" ht="18.75">
      <c r="A13" s="39" t="s">
        <v>112</v>
      </c>
      <c r="B13" s="39" t="s">
        <v>113</v>
      </c>
      <c r="C13" s="40">
        <f>[1]德育成绩!F13</f>
        <v>99.013666666666666</v>
      </c>
      <c r="D13" s="14">
        <f>[1]德育成绩!E13</f>
        <v>9</v>
      </c>
      <c r="E13" s="14">
        <v>0</v>
      </c>
      <c r="F13" s="40">
        <f>[1]德育成绩!G13</f>
        <v>108.01366666666667</v>
      </c>
      <c r="G13" s="40">
        <f>[1]智育成绩!E13</f>
        <v>88.008403361344534</v>
      </c>
      <c r="H13" s="14">
        <f>[1]智育成绩!F13</f>
        <v>0</v>
      </c>
      <c r="I13" s="14">
        <v>0</v>
      </c>
      <c r="J13" s="40">
        <f>[1]智育成绩!G13</f>
        <v>88.008403361344534</v>
      </c>
      <c r="K13" s="40">
        <f>[1]体育成绩!C13</f>
        <v>98.993809523809546</v>
      </c>
      <c r="L13" s="14">
        <f>[1]体育成绩!D13</f>
        <v>2</v>
      </c>
      <c r="M13" s="14">
        <v>0</v>
      </c>
      <c r="N13" s="40">
        <f>[1]体育成绩!E13</f>
        <v>100.99380952380955</v>
      </c>
      <c r="O13" s="41">
        <f t="shared" si="0"/>
        <v>93.307996638655453</v>
      </c>
      <c r="P13" s="14">
        <v>10</v>
      </c>
    </row>
    <row r="14" spans="1:16" ht="18.75">
      <c r="A14" s="39" t="s">
        <v>114</v>
      </c>
      <c r="B14" s="39" t="s">
        <v>115</v>
      </c>
      <c r="C14" s="40">
        <f>[1]德育成绩!F2</f>
        <v>98.750999999999991</v>
      </c>
      <c r="D14" s="14">
        <f>[1]德育成绩!E2</f>
        <v>2</v>
      </c>
      <c r="E14" s="14">
        <v>0</v>
      </c>
      <c r="F14" s="40">
        <f>[1]德育成绩!G2</f>
        <v>100.75099999999999</v>
      </c>
      <c r="G14" s="40">
        <f>[1]智育成绩!E2</f>
        <v>88.996153846153845</v>
      </c>
      <c r="H14" s="14">
        <f>[1]智育成绩!F2</f>
        <v>1.2</v>
      </c>
      <c r="I14" s="14">
        <v>0</v>
      </c>
      <c r="J14" s="40">
        <f>[1]智育成绩!G2</f>
        <v>90.196153846153848</v>
      </c>
      <c r="K14" s="40">
        <f>[1]体育成绩!C2</f>
        <v>99.02000000000001</v>
      </c>
      <c r="L14" s="14">
        <f>[1]体育成绩!D2</f>
        <v>0</v>
      </c>
      <c r="M14" s="14">
        <v>0</v>
      </c>
      <c r="N14" s="40">
        <f>[1]体育成绩!E2</f>
        <v>99.02000000000001</v>
      </c>
      <c r="O14" s="41">
        <f t="shared" si="0"/>
        <v>93.189507692307686</v>
      </c>
      <c r="P14" s="14">
        <v>11</v>
      </c>
    </row>
    <row r="15" spans="1:16" ht="18.75">
      <c r="A15" s="39" t="s">
        <v>116</v>
      </c>
      <c r="B15" s="39" t="s">
        <v>117</v>
      </c>
      <c r="C15" s="40">
        <f>[1]德育成绩!F3</f>
        <v>99.079000000000008</v>
      </c>
      <c r="D15" s="14">
        <f>[1]德育成绩!E3</f>
        <v>2</v>
      </c>
      <c r="E15" s="14">
        <v>0</v>
      </c>
      <c r="F15" s="40">
        <f>[1]德育成绩!G3</f>
        <v>101.07900000000001</v>
      </c>
      <c r="G15" s="40">
        <f>[1]智育成绩!E3</f>
        <v>88.381481481481472</v>
      </c>
      <c r="H15" s="14">
        <f>[1]智育成绩!F3</f>
        <v>1.2</v>
      </c>
      <c r="I15" s="14">
        <v>0</v>
      </c>
      <c r="J15" s="40">
        <f>[1]智育成绩!G3</f>
        <v>89.581481481481475</v>
      </c>
      <c r="K15" s="40">
        <f>[1]体育成绩!C3</f>
        <v>99.468571428571437</v>
      </c>
      <c r="L15" s="14">
        <f>[1]体育成绩!D3</f>
        <v>2</v>
      </c>
      <c r="M15" s="14">
        <v>0</v>
      </c>
      <c r="N15" s="40">
        <f>[1]体育成绩!E3</f>
        <v>101.46857142857144</v>
      </c>
      <c r="O15" s="41">
        <f t="shared" si="0"/>
        <v>93.069694179894171</v>
      </c>
      <c r="P15" s="14">
        <v>12</v>
      </c>
    </row>
    <row r="16" spans="1:16" ht="18.75">
      <c r="A16" s="39" t="s">
        <v>118</v>
      </c>
      <c r="B16" s="39" t="s">
        <v>119</v>
      </c>
      <c r="C16" s="40">
        <f>[1]德育成绩!F9</f>
        <v>98.824333333333328</v>
      </c>
      <c r="D16" s="14">
        <f>[1]德育成绩!E9</f>
        <v>5</v>
      </c>
      <c r="E16" s="14">
        <v>0</v>
      </c>
      <c r="F16" s="40">
        <f>[1]德育成绩!G9</f>
        <v>103.82433333333333</v>
      </c>
      <c r="G16" s="40">
        <f>[1]智育成绩!E9</f>
        <v>87.487301587301573</v>
      </c>
      <c r="H16" s="14">
        <f>[1]智育成绩!F9</f>
        <v>1</v>
      </c>
      <c r="I16" s="14">
        <v>0</v>
      </c>
      <c r="J16" s="40">
        <f>[1]智育成绩!G9</f>
        <v>88.487301587301573</v>
      </c>
      <c r="K16" s="40">
        <f>[1]体育成绩!C9</f>
        <v>99.396190476190469</v>
      </c>
      <c r="L16" s="14">
        <f>[1]体育成绩!D9</f>
        <v>2</v>
      </c>
      <c r="M16" s="14">
        <v>0</v>
      </c>
      <c r="N16" s="40">
        <f>[1]体育成绩!E9</f>
        <v>101.39619047619047</v>
      </c>
      <c r="O16" s="41">
        <f t="shared" si="0"/>
        <v>92.845596825396811</v>
      </c>
      <c r="P16" s="14">
        <v>13</v>
      </c>
    </row>
    <row r="17" spans="1:16" ht="18.75">
      <c r="A17" s="39" t="s">
        <v>120</v>
      </c>
      <c r="B17" s="39" t="s">
        <v>121</v>
      </c>
      <c r="C17" s="40">
        <f>[1]德育成绩!F8</f>
        <v>97.75366666666666</v>
      </c>
      <c r="D17" s="14">
        <f>[1]德育成绩!E8</f>
        <v>3</v>
      </c>
      <c r="E17" s="14">
        <v>0</v>
      </c>
      <c r="F17" s="40">
        <f>[1]德育成绩!G8</f>
        <v>100.75366666666666</v>
      </c>
      <c r="G17" s="40">
        <f>[1]智育成绩!E8</f>
        <v>87.803846153846152</v>
      </c>
      <c r="H17" s="14">
        <f>[1]智育成绩!F8</f>
        <v>0</v>
      </c>
      <c r="I17" s="14">
        <v>0</v>
      </c>
      <c r="J17" s="40">
        <f>[1]智育成绩!G8</f>
        <v>87.803846153846152</v>
      </c>
      <c r="K17" s="40">
        <f>[1]体育成绩!C8</f>
        <v>99.283333333333346</v>
      </c>
      <c r="L17" s="14">
        <f>[1]体育成绩!D8</f>
        <v>2</v>
      </c>
      <c r="M17" s="14">
        <v>0</v>
      </c>
      <c r="N17" s="40">
        <f>[1]体育成绩!E8</f>
        <v>101.28333333333335</v>
      </c>
      <c r="O17" s="41">
        <f t="shared" si="0"/>
        <v>91.741758974358959</v>
      </c>
      <c r="P17" s="14">
        <v>14</v>
      </c>
    </row>
    <row r="18" spans="1:16" ht="18.75">
      <c r="A18" s="39" t="s">
        <v>122</v>
      </c>
      <c r="B18" s="39" t="s">
        <v>123</v>
      </c>
      <c r="C18" s="40">
        <f>[1]德育成绩!F15</f>
        <v>99.026333333333326</v>
      </c>
      <c r="D18" s="14">
        <f>[1]德育成绩!E15</f>
        <v>4</v>
      </c>
      <c r="E18" s="14">
        <v>0</v>
      </c>
      <c r="F18" s="40">
        <f>[1]德育成绩!G15</f>
        <v>103.02633333333333</v>
      </c>
      <c r="G18" s="40">
        <f>[1]智育成绩!E15</f>
        <v>86.789130434782606</v>
      </c>
      <c r="H18" s="14">
        <f>[1]智育成绩!F15</f>
        <v>0</v>
      </c>
      <c r="I18" s="14">
        <v>0</v>
      </c>
      <c r="J18" s="40">
        <f>[1]智育成绩!G15</f>
        <v>86.789130434782606</v>
      </c>
      <c r="K18" s="40">
        <f>[1]体育成绩!C15</f>
        <v>99.07999999999997</v>
      </c>
      <c r="L18" s="14">
        <f>[1]体育成绩!D15</f>
        <v>2</v>
      </c>
      <c r="M18" s="14">
        <v>0</v>
      </c>
      <c r="N18" s="40">
        <f>[1]体育成绩!E15</f>
        <v>101.07999999999997</v>
      </c>
      <c r="O18" s="41">
        <f t="shared" si="0"/>
        <v>91.46565797101448</v>
      </c>
      <c r="P18" s="14">
        <v>15</v>
      </c>
    </row>
    <row r="19" spans="1:16" ht="18.75">
      <c r="A19" s="39" t="s">
        <v>124</v>
      </c>
      <c r="B19" s="39" t="s">
        <v>125</v>
      </c>
      <c r="C19" s="40">
        <f>[1]德育成绩!F7</f>
        <v>97.718333333333334</v>
      </c>
      <c r="D19" s="14">
        <f>[1]德育成绩!E7</f>
        <v>3</v>
      </c>
      <c r="E19" s="14">
        <v>0</v>
      </c>
      <c r="F19" s="40">
        <f>[1]德育成绩!G7</f>
        <v>100.71833333333333</v>
      </c>
      <c r="G19" s="40">
        <f>[1]智育成绩!E7</f>
        <v>87.220689655172407</v>
      </c>
      <c r="H19" s="14">
        <f>[1]智育成绩!F7</f>
        <v>0</v>
      </c>
      <c r="I19" s="14">
        <v>0</v>
      </c>
      <c r="J19" s="40">
        <f>[1]智育成绩!G7</f>
        <v>87.220689655172407</v>
      </c>
      <c r="K19" s="40">
        <f>[1]体育成绩!C7</f>
        <v>99.146666666666661</v>
      </c>
      <c r="L19" s="14">
        <f>[1]体育成绩!D7</f>
        <v>0</v>
      </c>
      <c r="M19" s="14">
        <v>0</v>
      </c>
      <c r="N19" s="40">
        <f>[1]体育成绩!E7</f>
        <v>99.146666666666661</v>
      </c>
      <c r="O19" s="41">
        <f t="shared" si="0"/>
        <v>91.112816091954002</v>
      </c>
      <c r="P19" s="14">
        <v>16</v>
      </c>
    </row>
    <row r="20" spans="1:16" ht="18.75">
      <c r="A20" s="42">
        <v>2011217069</v>
      </c>
      <c r="B20" s="39" t="s">
        <v>143</v>
      </c>
      <c r="C20" s="40">
        <f>[1]德育成绩!F25</f>
        <v>98.952999999999989</v>
      </c>
      <c r="D20" s="14">
        <f>[1]德育成绩!E25</f>
        <v>1</v>
      </c>
      <c r="E20" s="14">
        <v>0</v>
      </c>
      <c r="F20" s="40">
        <f>[1]德育成绩!G25</f>
        <v>99.952999999999989</v>
      </c>
      <c r="G20" s="40">
        <f>[1]智育成绩!E25</f>
        <v>85.196999999999989</v>
      </c>
      <c r="H20" s="14">
        <f>[1]智育成绩!F25</f>
        <v>2</v>
      </c>
      <c r="I20" s="14">
        <v>0</v>
      </c>
      <c r="J20" s="40">
        <f>[1]智育成绩!G25</f>
        <v>87.196999999999989</v>
      </c>
      <c r="K20" s="40">
        <f>[1]体育成绩!C25</f>
        <v>99.149047619047622</v>
      </c>
      <c r="L20" s="14">
        <f>[1]体育成绩!D25</f>
        <v>0</v>
      </c>
      <c r="M20" s="14">
        <v>0</v>
      </c>
      <c r="N20" s="40">
        <f>[1]体育成绩!E25</f>
        <v>99.149047619047622</v>
      </c>
      <c r="O20" s="41">
        <f t="shared" si="0"/>
        <v>90.943404761904745</v>
      </c>
      <c r="P20" s="14">
        <v>17</v>
      </c>
    </row>
    <row r="21" spans="1:16" ht="18.75">
      <c r="A21" s="39" t="s">
        <v>126</v>
      </c>
      <c r="B21" s="39" t="s">
        <v>127</v>
      </c>
      <c r="C21" s="40">
        <f>[1]德育成绩!F16</f>
        <v>98.704666666666668</v>
      </c>
      <c r="D21" s="14">
        <f>[1]德育成绩!E16</f>
        <v>3</v>
      </c>
      <c r="E21" s="14">
        <v>0</v>
      </c>
      <c r="F21" s="40">
        <f>[1]德育成绩!G16</f>
        <v>101.70466666666667</v>
      </c>
      <c r="G21" s="40">
        <f>[1]智育成绩!E16</f>
        <v>85.84666666666665</v>
      </c>
      <c r="H21" s="14">
        <f>[1]智育成绩!F16</f>
        <v>0</v>
      </c>
      <c r="I21" s="14">
        <v>0</v>
      </c>
      <c r="J21" s="40">
        <f>[1]智育成绩!G16</f>
        <v>85.84666666666665</v>
      </c>
      <c r="K21" s="40">
        <f>[1]体育成绩!C16</f>
        <v>99.195714285714288</v>
      </c>
      <c r="L21" s="14">
        <f>[1]体育成绩!D16</f>
        <v>0</v>
      </c>
      <c r="M21" s="14">
        <v>0</v>
      </c>
      <c r="N21" s="40">
        <f>[1]体育成绩!E16</f>
        <v>99.195714285714288</v>
      </c>
      <c r="O21" s="41">
        <f t="shared" si="0"/>
        <v>90.353171428571414</v>
      </c>
      <c r="P21" s="14">
        <v>18</v>
      </c>
    </row>
    <row r="22" spans="1:16" ht="18.75">
      <c r="A22" s="39">
        <v>2011217047</v>
      </c>
      <c r="B22" s="39" t="s">
        <v>128</v>
      </c>
      <c r="C22" s="40">
        <f>[1]德育成绩!F23</f>
        <v>98.72166666666665</v>
      </c>
      <c r="D22" s="14">
        <f>[1]德育成绩!E23</f>
        <v>2</v>
      </c>
      <c r="E22" s="14">
        <v>0</v>
      </c>
      <c r="F22" s="40">
        <f>[1]德育成绩!G23</f>
        <v>100.72166666666665</v>
      </c>
      <c r="G22" s="40">
        <f>[1]智育成绩!E23</f>
        <v>85.533999999999992</v>
      </c>
      <c r="H22" s="14">
        <f>[1]智育成绩!F23</f>
        <v>0</v>
      </c>
      <c r="I22" s="14">
        <v>0</v>
      </c>
      <c r="J22" s="40">
        <f>[1]智育成绩!G23</f>
        <v>85.533999999999992</v>
      </c>
      <c r="K22" s="40">
        <f>[1]体育成绩!C23</f>
        <v>98.939523809523806</v>
      </c>
      <c r="L22" s="14">
        <f>[1]体育成绩!D23</f>
        <v>0</v>
      </c>
      <c r="M22" s="14">
        <v>0</v>
      </c>
      <c r="N22" s="40">
        <f>[1]体育成绩!E23</f>
        <v>98.939523809523806</v>
      </c>
      <c r="O22" s="41">
        <f t="shared" si="0"/>
        <v>89.912085714285709</v>
      </c>
      <c r="P22" s="14">
        <v>19</v>
      </c>
    </row>
    <row r="23" spans="1:16" ht="18.75">
      <c r="A23" s="39" t="s">
        <v>129</v>
      </c>
      <c r="B23" s="39" t="s">
        <v>130</v>
      </c>
      <c r="C23" s="40">
        <f>[1]德育成绩!F10</f>
        <v>98.602666666666664</v>
      </c>
      <c r="D23" s="14">
        <f>[1]德育成绩!E10</f>
        <v>2</v>
      </c>
      <c r="E23" s="14">
        <v>0</v>
      </c>
      <c r="F23" s="40">
        <f>[1]德育成绩!G10</f>
        <v>100.60266666666666</v>
      </c>
      <c r="G23" s="40">
        <f>[1]智育成绩!E10</f>
        <v>85.040914545454541</v>
      </c>
      <c r="H23" s="14">
        <f>[1]智育成绩!F10</f>
        <v>0</v>
      </c>
      <c r="I23" s="14">
        <v>0</v>
      </c>
      <c r="J23" s="40">
        <f>[1]智育成绩!G10</f>
        <v>85.040914545454541</v>
      </c>
      <c r="K23" s="40">
        <f>[1]体育成绩!C10</f>
        <v>99.41952380952381</v>
      </c>
      <c r="L23" s="14">
        <f>[1]体育成绩!D10</f>
        <v>2</v>
      </c>
      <c r="M23" s="14">
        <v>0</v>
      </c>
      <c r="N23" s="40">
        <f>[1]体育成绩!E10</f>
        <v>101.41952380952381</v>
      </c>
      <c r="O23" s="41">
        <f t="shared" si="0"/>
        <v>89.791125896103893</v>
      </c>
      <c r="P23" s="14">
        <v>20</v>
      </c>
    </row>
    <row r="24" spans="1:16" ht="18.75">
      <c r="A24" s="39" t="s">
        <v>131</v>
      </c>
      <c r="B24" s="39" t="s">
        <v>132</v>
      </c>
      <c r="C24" s="40">
        <f>[1]德育成绩!F6</f>
        <v>98.741333333333344</v>
      </c>
      <c r="D24" s="14">
        <f>[1]德育成绩!E6</f>
        <v>7</v>
      </c>
      <c r="E24" s="14">
        <v>0</v>
      </c>
      <c r="F24" s="40">
        <f>[1]德育成绩!G6</f>
        <v>105.74133333333334</v>
      </c>
      <c r="G24" s="40">
        <f>[1]智育成绩!E6</f>
        <v>78.592391304347828</v>
      </c>
      <c r="H24" s="14">
        <f>[1]智育成绩!F6</f>
        <v>0</v>
      </c>
      <c r="I24" s="14">
        <v>0</v>
      </c>
      <c r="J24" s="40">
        <f>[1]智育成绩!G6</f>
        <v>78.592391304347828</v>
      </c>
      <c r="K24" s="40">
        <f>[1]体育成绩!C6</f>
        <v>99.609047619047615</v>
      </c>
      <c r="L24" s="14">
        <f>[1]体育成绩!D6</f>
        <v>33</v>
      </c>
      <c r="M24" s="14">
        <v>0</v>
      </c>
      <c r="N24" s="40">
        <f>[1]体育成绩!E6</f>
        <v>132.6090476190476</v>
      </c>
      <c r="O24" s="41">
        <f t="shared" si="0"/>
        <v>89.423845341614907</v>
      </c>
      <c r="P24" s="14">
        <v>21</v>
      </c>
    </row>
    <row r="25" spans="1:16" ht="18.75">
      <c r="A25" s="39">
        <v>2011217073</v>
      </c>
      <c r="B25" s="39" t="s">
        <v>133</v>
      </c>
      <c r="C25" s="40">
        <f>[1]德育成绩!F24</f>
        <v>97.52</v>
      </c>
      <c r="D25" s="14">
        <f>[1]德育成绩!E24</f>
        <v>1</v>
      </c>
      <c r="E25" s="14">
        <v>0</v>
      </c>
      <c r="F25" s="40">
        <f>[1]德育成绩!G24</f>
        <v>98.52</v>
      </c>
      <c r="G25" s="40">
        <f>[1]智育成绩!E24</f>
        <v>81.623999999999995</v>
      </c>
      <c r="H25" s="14">
        <f>[1]智育成绩!F24</f>
        <v>0</v>
      </c>
      <c r="I25" s="14">
        <v>0</v>
      </c>
      <c r="J25" s="40">
        <f>[1]智育成绩!G24</f>
        <v>81.623999999999995</v>
      </c>
      <c r="K25" s="40">
        <f>[1]体育成绩!C24</f>
        <v>99.068095238095225</v>
      </c>
      <c r="L25" s="14">
        <f>[1]体育成绩!D24</f>
        <v>0</v>
      </c>
      <c r="M25" s="14">
        <v>0</v>
      </c>
      <c r="N25" s="40">
        <f>[1]体育成绩!E24</f>
        <v>99.068095238095225</v>
      </c>
      <c r="O25" s="41">
        <f t="shared" si="0"/>
        <v>86.74760952380953</v>
      </c>
      <c r="P25" s="14">
        <v>22</v>
      </c>
    </row>
    <row r="26" spans="1:16" ht="18.75">
      <c r="A26" s="39" t="s">
        <v>134</v>
      </c>
      <c r="B26" s="39" t="s">
        <v>135</v>
      </c>
      <c r="C26" s="40">
        <f>[1]德育成绩!F19</f>
        <v>98.631666666666661</v>
      </c>
      <c r="D26" s="14">
        <f>[1]德育成绩!E19</f>
        <v>1</v>
      </c>
      <c r="E26" s="14">
        <v>0</v>
      </c>
      <c r="F26" s="40">
        <f>[1]德育成绩!G19</f>
        <v>99.631666666666661</v>
      </c>
      <c r="G26" s="40">
        <f>[1]智育成绩!E19</f>
        <v>80.42083333333332</v>
      </c>
      <c r="H26" s="14">
        <f>[1]智育成绩!F19</f>
        <v>0</v>
      </c>
      <c r="I26" s="14">
        <v>0</v>
      </c>
      <c r="J26" s="40">
        <f>[1]智育成绩!G19</f>
        <v>80.42083333333332</v>
      </c>
      <c r="K26" s="40">
        <f>[1]体育成绩!C19</f>
        <v>99.117619047619058</v>
      </c>
      <c r="L26" s="14">
        <f>[1]体育成绩!D19</f>
        <v>2</v>
      </c>
      <c r="M26" s="14">
        <v>0</v>
      </c>
      <c r="N26" s="40">
        <f>[1]体育成绩!E19</f>
        <v>101.11761904761906</v>
      </c>
      <c r="O26" s="41">
        <f t="shared" si="0"/>
        <v>86.332678571428559</v>
      </c>
      <c r="P26" s="14">
        <v>23</v>
      </c>
    </row>
  </sheetData>
  <mergeCells count="8">
    <mergeCell ref="A1:P1"/>
    <mergeCell ref="A2:A3"/>
    <mergeCell ref="B2:B3"/>
    <mergeCell ref="C2:F2"/>
    <mergeCell ref="G2:J2"/>
    <mergeCell ref="K2:N2"/>
    <mergeCell ref="O2:O3"/>
    <mergeCell ref="P2:P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应用经济学</vt:lpstr>
      <vt:lpstr>法学</vt:lpstr>
      <vt:lpstr>管理科学与工程</vt:lpstr>
      <vt:lpstr>工商管理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wmj</dc:creator>
  <cp:lastModifiedBy>Hannah</cp:lastModifiedBy>
  <dcterms:created xsi:type="dcterms:W3CDTF">2014-09-23T05:44:28Z</dcterms:created>
  <dcterms:modified xsi:type="dcterms:W3CDTF">2014-09-24T05:27:42Z</dcterms:modified>
</cp:coreProperties>
</file>