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25605" windowHeight="5805" activeTab="3"/>
  </bookViews>
  <sheets>
    <sheet name="会计学" sheetId="1" r:id="rId1"/>
    <sheet name="企管" sheetId="2" r:id="rId2"/>
    <sheet name="技术经济" sheetId="3" r:id="rId3"/>
    <sheet name="产业经济学" sheetId="4" r:id="rId4"/>
    <sheet name="金融学" sheetId="5" r:id="rId5"/>
    <sheet name="管理科学与工程" sheetId="6" r:id="rId6"/>
    <sheet name="会计专硕" sheetId="7" r:id="rId7"/>
    <sheet name="博15" sheetId="8" r:id="rId8"/>
    <sheet name="博16" sheetId="9" r:id="rId9"/>
  </sheets>
  <definedNames>
    <definedName name="_xlfn.RANK.EQ" hidden="1">#NAME?</definedName>
  </definedNames>
  <calcPr fullCalcOnLoad="1"/>
</workbook>
</file>

<file path=xl/comments8.xml><?xml version="1.0" encoding="utf-8"?>
<comments xmlns="http://schemas.openxmlformats.org/spreadsheetml/2006/main">
  <authors>
    <author>作者</author>
  </authors>
  <commentList>
    <comment ref="D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党支书</t>
        </r>
      </text>
    </comment>
    <comment ref="D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班委</t>
        </r>
      </text>
    </comment>
    <comment ref="D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班委</t>
        </r>
      </text>
    </comment>
    <comment ref="D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班长、优秀学生干部</t>
        </r>
      </text>
    </comment>
    <comment ref="D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党支书</t>
        </r>
      </text>
    </comment>
    <comment ref="D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班长、优秀学生干部</t>
        </r>
      </text>
    </comment>
    <comment ref="D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班委</t>
        </r>
      </text>
    </comment>
  </commentList>
</comments>
</file>

<file path=xl/sharedStrings.xml><?xml version="1.0" encoding="utf-8"?>
<sst xmlns="http://schemas.openxmlformats.org/spreadsheetml/2006/main" count="288" uniqueCount="153">
  <si>
    <t>学号</t>
  </si>
  <si>
    <t>姓名</t>
  </si>
  <si>
    <t>德育成绩</t>
  </si>
  <si>
    <t>智育成绩</t>
  </si>
  <si>
    <t>文体成绩</t>
  </si>
  <si>
    <t>总分</t>
  </si>
  <si>
    <t>奖励分</t>
  </si>
  <si>
    <t>惩罚分</t>
  </si>
  <si>
    <t>总 分</t>
  </si>
  <si>
    <t>基础分</t>
  </si>
  <si>
    <t>学习成绩分</t>
  </si>
  <si>
    <t>基本分</t>
  </si>
  <si>
    <t>奖励分</t>
  </si>
  <si>
    <t>惩罚分</t>
  </si>
  <si>
    <t>排名</t>
  </si>
  <si>
    <t>连贯华</t>
  </si>
  <si>
    <t>彭媛</t>
  </si>
  <si>
    <t>刘成志</t>
  </si>
  <si>
    <t>储祥路</t>
  </si>
  <si>
    <t>耿明伟</t>
  </si>
  <si>
    <t>杨丹</t>
  </si>
  <si>
    <t>丁丹</t>
  </si>
  <si>
    <t>郭坤</t>
  </si>
  <si>
    <t>付静</t>
  </si>
  <si>
    <t>宁莉雯</t>
  </si>
  <si>
    <t>顾祖豪</t>
  </si>
  <si>
    <t>乔丽娟</t>
  </si>
  <si>
    <t>秦德政</t>
  </si>
  <si>
    <t>宋佳</t>
  </si>
  <si>
    <t>董翠影</t>
  </si>
  <si>
    <t>谢文卓</t>
  </si>
  <si>
    <t>弋菲</t>
  </si>
  <si>
    <t>郭田园</t>
  </si>
  <si>
    <t>艾旭</t>
  </si>
  <si>
    <t>尹伊</t>
  </si>
  <si>
    <t>郭肖月</t>
  </si>
  <si>
    <t>刘建英</t>
  </si>
  <si>
    <t>殷玉洁</t>
  </si>
  <si>
    <t>王睿智</t>
  </si>
  <si>
    <t>邹良萍</t>
  </si>
  <si>
    <t>李世齐</t>
  </si>
  <si>
    <t>中国石油大学（北京）工商管理学院会计学专业研究生综合测评汇总表</t>
  </si>
  <si>
    <t>中国石油大学（北京）工商管理学院企业管理专业研究生综合测评汇总表</t>
  </si>
  <si>
    <t>综合得分</t>
  </si>
  <si>
    <t>名次</t>
  </si>
  <si>
    <t>基础分</t>
  </si>
  <si>
    <t>总 分</t>
  </si>
  <si>
    <t>学习成绩分</t>
  </si>
  <si>
    <t>基本分</t>
  </si>
  <si>
    <t>刘瑞雪</t>
  </si>
  <si>
    <t>马健</t>
  </si>
  <si>
    <t>张培元</t>
  </si>
  <si>
    <t>亢雪晨</t>
  </si>
  <si>
    <t>黄晨</t>
  </si>
  <si>
    <t>叶晓妹</t>
  </si>
  <si>
    <t>杨少华</t>
  </si>
  <si>
    <t>赵玉婷</t>
  </si>
  <si>
    <t>孙楚钰</t>
  </si>
  <si>
    <t>郜东慧</t>
  </si>
  <si>
    <t>胡斯琪</t>
  </si>
  <si>
    <t>周玲芝</t>
  </si>
  <si>
    <t>胡紫阳</t>
  </si>
  <si>
    <t>杨豪</t>
  </si>
  <si>
    <t>东庆敏</t>
  </si>
  <si>
    <t>武腾花</t>
  </si>
  <si>
    <t>综合得分</t>
  </si>
  <si>
    <t>卢韵</t>
  </si>
  <si>
    <t>任凯鹏</t>
  </si>
  <si>
    <t>臧雪珺</t>
  </si>
  <si>
    <t>刘贝</t>
  </si>
  <si>
    <t>段克然</t>
  </si>
  <si>
    <t>刘可</t>
  </si>
  <si>
    <t>陆秀芝</t>
  </si>
  <si>
    <t>张琪</t>
  </si>
  <si>
    <t>中国石油大学（北京）工商管理学院MPAcc专业研究生综合测评汇总表</t>
  </si>
  <si>
    <t>马树敏</t>
  </si>
  <si>
    <t>庞元君</t>
  </si>
  <si>
    <t>覃丹</t>
  </si>
  <si>
    <t>王彤彤</t>
  </si>
  <si>
    <t>张赢赢</t>
  </si>
  <si>
    <t>刘素晓</t>
  </si>
  <si>
    <t>史戈</t>
  </si>
  <si>
    <t>王印倩</t>
  </si>
  <si>
    <t>孙钰聪</t>
  </si>
  <si>
    <t>段晓雯</t>
  </si>
  <si>
    <t>单怡宁</t>
  </si>
  <si>
    <t>刘娜</t>
  </si>
  <si>
    <t>魏文丹</t>
  </si>
  <si>
    <t>杨瑞红</t>
  </si>
  <si>
    <t>赵天娇</t>
  </si>
  <si>
    <t>张珂</t>
  </si>
  <si>
    <t>周诗涵</t>
  </si>
  <si>
    <t>徐梦璇</t>
  </si>
  <si>
    <t>盛涛</t>
  </si>
  <si>
    <t>文杰</t>
  </si>
  <si>
    <t>张思琦</t>
  </si>
  <si>
    <t>程志秋</t>
  </si>
  <si>
    <t>2016217634</t>
  </si>
  <si>
    <t>赵晨旭</t>
  </si>
  <si>
    <t>刘熙雯</t>
  </si>
  <si>
    <t>梁静</t>
  </si>
  <si>
    <t>王婷</t>
  </si>
  <si>
    <t>张甜甜</t>
  </si>
  <si>
    <t>2016217650</t>
  </si>
  <si>
    <t>张金瑞</t>
  </si>
  <si>
    <t>王浩</t>
  </si>
  <si>
    <t>种慧敏</t>
  </si>
  <si>
    <t>张亚萱</t>
  </si>
  <si>
    <t>田安宁</t>
  </si>
  <si>
    <t>胡晔南</t>
  </si>
  <si>
    <t>辛添悦</t>
  </si>
  <si>
    <t>王晖</t>
  </si>
  <si>
    <t>徐盛</t>
  </si>
  <si>
    <t>张明珠</t>
  </si>
  <si>
    <t>2016217651</t>
  </si>
  <si>
    <t>李乐祎</t>
  </si>
  <si>
    <t>李敏之</t>
  </si>
  <si>
    <t>杨雪</t>
  </si>
  <si>
    <t>基础分</t>
  </si>
  <si>
    <t>总 分</t>
  </si>
  <si>
    <t>学习成绩分</t>
  </si>
  <si>
    <t>基本分</t>
  </si>
  <si>
    <t>奖励分</t>
  </si>
  <si>
    <t>惩罚分</t>
  </si>
  <si>
    <t>董康银</t>
  </si>
  <si>
    <t>陈英超</t>
  </si>
  <si>
    <t>董聪</t>
  </si>
  <si>
    <t>韩松</t>
  </si>
  <si>
    <t>王晓宇</t>
  </si>
  <si>
    <t>王雪成</t>
  </si>
  <si>
    <t>王文欢</t>
  </si>
  <si>
    <t>范烨</t>
  </si>
  <si>
    <t>加分</t>
  </si>
  <si>
    <t>杨鑫磊</t>
  </si>
  <si>
    <t>马少超</t>
  </si>
  <si>
    <t>冯敬轩</t>
  </si>
  <si>
    <t>李喆</t>
  </si>
  <si>
    <t>冯翠洋</t>
  </si>
  <si>
    <t>卫静</t>
  </si>
  <si>
    <t>中国石油大学（北京）工商管理学院2015级博士研究生综合测评汇总表</t>
  </si>
  <si>
    <t>总 分</t>
  </si>
  <si>
    <t>排名</t>
  </si>
  <si>
    <t>基础分</t>
  </si>
  <si>
    <t>总 分</t>
  </si>
  <si>
    <t>学习成绩分</t>
  </si>
  <si>
    <t>基本分</t>
  </si>
  <si>
    <t>奖励分</t>
  </si>
  <si>
    <t>惩罚分</t>
  </si>
  <si>
    <r>
      <t>中国石油大学（北京）工商管理学院201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级博士研究生综合测评汇总表</t>
    </r>
  </si>
  <si>
    <t>中国石油大学（北京）工商管理学院产业经济学专业研究生综合测评汇总表</t>
  </si>
  <si>
    <t>中国石油大学（北京）工商管理学院技术经济与管理专业研究生综合测评汇总表</t>
  </si>
  <si>
    <t>中国石油大学（北京）工商管理学院金融学专业研究生综合测评汇总表</t>
  </si>
  <si>
    <t>中国石油大学（北京）工商管理学院管理科学与工程专业研究生综合测评汇总表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</si>
</sst>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0.0000"/>
    <numFmt numFmtId="185" formatCode="0.000"/>
    <numFmt numFmtId="186" formatCode="0.000000"/>
    <numFmt numFmtId="187" formatCode="0.00000"/>
    <numFmt numFmtId="188" formatCode="0.0"/>
    <numFmt numFmtId="189" formatCode="0.00_);[Red]\(0.00\)"/>
    <numFmt numFmtId="190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楷体_GB2312"/>
      <family val="3"/>
    </font>
    <font>
      <sz val="10.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190" fontId="40" fillId="0" borderId="10" xfId="0" applyNumberFormat="1" applyFont="1" applyBorder="1" applyAlignment="1">
      <alignment horizontal="center"/>
    </xf>
    <xf numFmtId="190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115" zoomScaleNormal="115" zoomScaleSheetLayoutView="115" zoomScalePageLayoutView="0" workbookViewId="0" topLeftCell="A3">
      <selection activeCell="C4" sqref="C4:O12"/>
    </sheetView>
  </sheetViews>
  <sheetFormatPr defaultColWidth="8.875" defaultRowHeight="14.25"/>
  <cols>
    <col min="1" max="1" width="12.00390625" style="0" customWidth="1"/>
    <col min="2" max="2" width="8.50390625" style="0" customWidth="1"/>
    <col min="3" max="3" width="6.375" style="0" customWidth="1"/>
    <col min="4" max="4" width="7.125" style="0" customWidth="1"/>
    <col min="5" max="5" width="6.125" style="0" customWidth="1"/>
    <col min="6" max="6" width="7.625" style="0" customWidth="1"/>
    <col min="7" max="7" width="6.50390625" style="0" customWidth="1"/>
    <col min="8" max="8" width="7.125" style="0" customWidth="1"/>
    <col min="9" max="9" width="6.625" style="0" customWidth="1"/>
    <col min="10" max="11" width="7.00390625" style="0" customWidth="1"/>
    <col min="12" max="12" width="6.625" style="0" customWidth="1"/>
    <col min="13" max="13" width="7.125" style="0" customWidth="1"/>
    <col min="14" max="14" width="8.125" style="0" customWidth="1"/>
    <col min="15" max="15" width="9.125" style="0" customWidth="1"/>
    <col min="16" max="16" width="8.375" style="0" customWidth="1"/>
  </cols>
  <sheetData>
    <row r="1" spans="1:16" ht="33" customHeigh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3" t="s">
        <v>0</v>
      </c>
      <c r="B2" s="33" t="s">
        <v>1</v>
      </c>
      <c r="C2" s="34" t="s">
        <v>2</v>
      </c>
      <c r="D2" s="34"/>
      <c r="E2" s="34"/>
      <c r="F2" s="34"/>
      <c r="G2" s="34" t="s">
        <v>3</v>
      </c>
      <c r="H2" s="34"/>
      <c r="I2" s="34"/>
      <c r="J2" s="34"/>
      <c r="K2" s="34" t="s">
        <v>4</v>
      </c>
      <c r="L2" s="34"/>
      <c r="M2" s="34"/>
      <c r="N2" s="34"/>
      <c r="O2" s="33" t="s">
        <v>5</v>
      </c>
      <c r="P2" s="33" t="s">
        <v>14</v>
      </c>
    </row>
    <row r="3" spans="1:16" ht="25.5">
      <c r="A3" s="33"/>
      <c r="B3" s="33"/>
      <c r="C3" s="1" t="s">
        <v>9</v>
      </c>
      <c r="D3" s="1" t="s">
        <v>6</v>
      </c>
      <c r="E3" s="2" t="s">
        <v>7</v>
      </c>
      <c r="F3" s="1" t="s">
        <v>8</v>
      </c>
      <c r="G3" s="1" t="s">
        <v>10</v>
      </c>
      <c r="H3" s="1" t="s">
        <v>6</v>
      </c>
      <c r="I3" s="1" t="s">
        <v>7</v>
      </c>
      <c r="J3" s="1" t="s">
        <v>8</v>
      </c>
      <c r="K3" s="1" t="s">
        <v>11</v>
      </c>
      <c r="L3" s="1" t="s">
        <v>12</v>
      </c>
      <c r="M3" s="1" t="s">
        <v>13</v>
      </c>
      <c r="N3" s="1" t="s">
        <v>8</v>
      </c>
      <c r="O3" s="33"/>
      <c r="P3" s="33"/>
    </row>
    <row r="4" spans="1:16" ht="18" customHeight="1">
      <c r="A4" s="2">
        <v>2016217033</v>
      </c>
      <c r="B4" s="2" t="s">
        <v>21</v>
      </c>
      <c r="C4" s="3">
        <v>98.82399999999998</v>
      </c>
      <c r="D4" s="3">
        <v>13</v>
      </c>
      <c r="E4" s="3">
        <v>0</v>
      </c>
      <c r="F4" s="3">
        <v>99.46630612680566</v>
      </c>
      <c r="G4" s="3">
        <v>88.01086956521738</v>
      </c>
      <c r="H4" s="3">
        <v>6</v>
      </c>
      <c r="I4" s="3">
        <v>0</v>
      </c>
      <c r="J4" s="3">
        <v>100</v>
      </c>
      <c r="K4" s="3">
        <v>97.6923076923077</v>
      </c>
      <c r="L4" s="3">
        <v>0</v>
      </c>
      <c r="M4" s="3">
        <v>0</v>
      </c>
      <c r="N4" s="3">
        <v>93.34803381109886</v>
      </c>
      <c r="O4" s="3">
        <f aca="true" t="shared" si="0" ref="O4:O12">F4*0.2+J4*0.7+N4*0.1</f>
        <v>99.22806460647101</v>
      </c>
      <c r="P4" s="2">
        <f aca="true" t="shared" si="1" ref="P4:P12">_xlfn.RANK.EQ(O4,$O$4:$O$12,0)</f>
        <v>1</v>
      </c>
    </row>
    <row r="5" spans="1:16" ht="18" customHeight="1">
      <c r="A5" s="2">
        <v>2016217031</v>
      </c>
      <c r="B5" s="2" t="s">
        <v>19</v>
      </c>
      <c r="C5" s="3">
        <v>97.22399999999999</v>
      </c>
      <c r="D5" s="3">
        <v>15.2</v>
      </c>
      <c r="E5" s="3">
        <v>0</v>
      </c>
      <c r="F5" s="3">
        <v>100</v>
      </c>
      <c r="G5" s="3">
        <v>81.2663043478261</v>
      </c>
      <c r="H5" s="3">
        <v>9.33</v>
      </c>
      <c r="I5" s="3">
        <v>0</v>
      </c>
      <c r="J5" s="3">
        <v>96.36790380390798</v>
      </c>
      <c r="K5" s="3">
        <v>97.46153846153847</v>
      </c>
      <c r="L5" s="3">
        <v>0</v>
      </c>
      <c r="M5" s="3">
        <v>0</v>
      </c>
      <c r="N5" s="3">
        <v>93.12752664461595</v>
      </c>
      <c r="O5" s="3">
        <f t="shared" si="0"/>
        <v>96.77028532719717</v>
      </c>
      <c r="P5" s="2">
        <f t="shared" si="1"/>
        <v>2</v>
      </c>
    </row>
    <row r="6" spans="1:16" ht="18" customHeight="1">
      <c r="A6" s="2">
        <v>2016217027</v>
      </c>
      <c r="B6" s="2" t="s">
        <v>15</v>
      </c>
      <c r="C6" s="3">
        <v>97.85999999999999</v>
      </c>
      <c r="D6" s="3">
        <v>3</v>
      </c>
      <c r="E6" s="3">
        <v>0</v>
      </c>
      <c r="F6" s="3">
        <v>89.71394008396783</v>
      </c>
      <c r="G6" s="3">
        <v>86.81666666666666</v>
      </c>
      <c r="H6" s="3">
        <v>4</v>
      </c>
      <c r="I6" s="3">
        <v>0</v>
      </c>
      <c r="J6" s="3">
        <v>96.60230469803832</v>
      </c>
      <c r="K6" s="3">
        <v>97.38461538461539</v>
      </c>
      <c r="L6" s="3">
        <v>0</v>
      </c>
      <c r="M6" s="3">
        <v>0</v>
      </c>
      <c r="N6" s="3">
        <v>93.05402425578832</v>
      </c>
      <c r="O6" s="3">
        <f t="shared" si="0"/>
        <v>94.86980373099922</v>
      </c>
      <c r="P6" s="2">
        <f t="shared" si="1"/>
        <v>3</v>
      </c>
    </row>
    <row r="7" spans="1:16" ht="18" customHeight="1">
      <c r="A7" s="2">
        <v>2016217028</v>
      </c>
      <c r="B7" s="2" t="s">
        <v>16</v>
      </c>
      <c r="C7" s="3">
        <v>98.068</v>
      </c>
      <c r="D7" s="3">
        <v>4</v>
      </c>
      <c r="E7" s="3">
        <v>0</v>
      </c>
      <c r="F7" s="3">
        <v>90.78844374866577</v>
      </c>
      <c r="G7" s="3">
        <v>86.56521739130434</v>
      </c>
      <c r="H7" s="3">
        <v>2</v>
      </c>
      <c r="I7" s="3">
        <v>0</v>
      </c>
      <c r="J7" s="3">
        <v>94.2074228234478</v>
      </c>
      <c r="K7" s="3">
        <v>97.34615384615384</v>
      </c>
      <c r="L7" s="3">
        <v>0</v>
      </c>
      <c r="M7" s="3">
        <v>0</v>
      </c>
      <c r="N7" s="3">
        <v>93.01727306137448</v>
      </c>
      <c r="O7" s="3">
        <f t="shared" si="0"/>
        <v>93.40461203228406</v>
      </c>
      <c r="P7" s="2">
        <f t="shared" si="1"/>
        <v>4</v>
      </c>
    </row>
    <row r="8" spans="1:16" ht="18" customHeight="1">
      <c r="A8" s="2">
        <v>2016217029</v>
      </c>
      <c r="B8" s="2" t="s">
        <v>17</v>
      </c>
      <c r="C8" s="3">
        <v>97.44</v>
      </c>
      <c r="D8" s="3">
        <v>7</v>
      </c>
      <c r="E8" s="3">
        <v>0</v>
      </c>
      <c r="F8" s="3">
        <v>92.89831352736071</v>
      </c>
      <c r="G8" s="3">
        <v>82.37391304347827</v>
      </c>
      <c r="H8" s="3">
        <v>2</v>
      </c>
      <c r="I8" s="3">
        <v>0</v>
      </c>
      <c r="J8" s="3">
        <v>89.74910394265235</v>
      </c>
      <c r="K8" s="3">
        <v>97.65384615384616</v>
      </c>
      <c r="L8" s="3">
        <v>7</v>
      </c>
      <c r="M8" s="3">
        <v>0</v>
      </c>
      <c r="N8" s="3">
        <v>100</v>
      </c>
      <c r="O8" s="3">
        <f t="shared" si="0"/>
        <v>91.40403546532879</v>
      </c>
      <c r="P8" s="2">
        <f t="shared" si="1"/>
        <v>5</v>
      </c>
    </row>
    <row r="9" spans="1:16" ht="18" customHeight="1">
      <c r="A9" s="2">
        <v>2016217032</v>
      </c>
      <c r="B9" s="2" t="s">
        <v>20</v>
      </c>
      <c r="C9" s="3">
        <v>98.432</v>
      </c>
      <c r="D9" s="3">
        <v>10</v>
      </c>
      <c r="E9" s="3">
        <v>0</v>
      </c>
      <c r="F9" s="3">
        <v>96.44915676368036</v>
      </c>
      <c r="G9" s="3">
        <v>83.67608695652173</v>
      </c>
      <c r="H9" s="3">
        <v>0</v>
      </c>
      <c r="I9" s="3">
        <v>0</v>
      </c>
      <c r="J9" s="3">
        <v>89.00682159787259</v>
      </c>
      <c r="K9" s="3">
        <v>97.11538461538461</v>
      </c>
      <c r="L9" s="3">
        <v>0</v>
      </c>
      <c r="M9" s="3">
        <v>0</v>
      </c>
      <c r="N9" s="3">
        <v>92.79676589489158</v>
      </c>
      <c r="O9" s="3">
        <f t="shared" si="0"/>
        <v>90.87428306073603</v>
      </c>
      <c r="P9" s="2">
        <f t="shared" si="1"/>
        <v>6</v>
      </c>
    </row>
    <row r="10" spans="1:16" ht="18" customHeight="1">
      <c r="A10" s="2">
        <v>2016217035</v>
      </c>
      <c r="B10" s="2" t="s">
        <v>23</v>
      </c>
      <c r="C10" s="3">
        <v>96.876</v>
      </c>
      <c r="D10" s="3">
        <v>6</v>
      </c>
      <c r="E10" s="3">
        <v>0</v>
      </c>
      <c r="F10" s="3">
        <v>91.50715149790082</v>
      </c>
      <c r="G10" s="3">
        <v>83.56521739130434</v>
      </c>
      <c r="H10" s="3">
        <v>0</v>
      </c>
      <c r="I10" s="3">
        <v>0</v>
      </c>
      <c r="J10" s="3">
        <v>88.8888888888889</v>
      </c>
      <c r="K10" s="3">
        <v>97.15384615384616</v>
      </c>
      <c r="L10" s="3">
        <v>0</v>
      </c>
      <c r="M10" s="3">
        <v>0</v>
      </c>
      <c r="N10" s="3">
        <v>92.8335170893054</v>
      </c>
      <c r="O10" s="3">
        <f t="shared" si="0"/>
        <v>89.80700423073293</v>
      </c>
      <c r="P10" s="2">
        <f t="shared" si="1"/>
        <v>7</v>
      </c>
    </row>
    <row r="11" spans="1:16" ht="18" customHeight="1">
      <c r="A11" s="2">
        <v>2016217030</v>
      </c>
      <c r="B11" s="2" t="s">
        <v>18</v>
      </c>
      <c r="C11" s="3">
        <v>97.79599999999999</v>
      </c>
      <c r="D11" s="3">
        <v>8</v>
      </c>
      <c r="E11" s="3">
        <v>0</v>
      </c>
      <c r="F11" s="3">
        <v>94.1044616807799</v>
      </c>
      <c r="G11" s="3">
        <v>80.36195652173913</v>
      </c>
      <c r="H11" s="3">
        <v>0</v>
      </c>
      <c r="I11" s="3">
        <v>0</v>
      </c>
      <c r="J11" s="3">
        <v>85.48155856168344</v>
      </c>
      <c r="K11" s="3">
        <v>97.38461538461539</v>
      </c>
      <c r="L11" s="3">
        <v>0</v>
      </c>
      <c r="M11" s="3">
        <v>0</v>
      </c>
      <c r="N11" s="3">
        <v>93.05402425578832</v>
      </c>
      <c r="O11" s="3">
        <f t="shared" si="0"/>
        <v>87.96338575491322</v>
      </c>
      <c r="P11" s="2">
        <f t="shared" si="1"/>
        <v>8</v>
      </c>
    </row>
    <row r="12" spans="1:16" ht="18" customHeight="1">
      <c r="A12" s="2">
        <v>2016217034</v>
      </c>
      <c r="B12" s="2" t="s">
        <v>22</v>
      </c>
      <c r="C12" s="3">
        <v>98.32</v>
      </c>
      <c r="D12" s="3">
        <v>5.6</v>
      </c>
      <c r="E12" s="3">
        <v>0</v>
      </c>
      <c r="F12" s="3">
        <v>92.43577883725894</v>
      </c>
      <c r="G12" s="3">
        <v>80.72826086956522</v>
      </c>
      <c r="H12" s="3">
        <v>0</v>
      </c>
      <c r="I12" s="3">
        <v>0</v>
      </c>
      <c r="J12" s="3">
        <v>85.87119898254136</v>
      </c>
      <c r="K12" s="3">
        <v>97.38461538461539</v>
      </c>
      <c r="L12" s="3">
        <v>0</v>
      </c>
      <c r="M12" s="3">
        <v>0</v>
      </c>
      <c r="N12" s="3">
        <v>93.05402425578832</v>
      </c>
      <c r="O12" s="3">
        <f t="shared" si="0"/>
        <v>87.90239748080957</v>
      </c>
      <c r="P12" s="2">
        <f t="shared" si="1"/>
        <v>9</v>
      </c>
    </row>
    <row r="13" spans="1:1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8">
    <mergeCell ref="A1:P1"/>
    <mergeCell ref="A2:A3"/>
    <mergeCell ref="B2:B3"/>
    <mergeCell ref="C2:F2"/>
    <mergeCell ref="G2:J2"/>
    <mergeCell ref="K2:N2"/>
    <mergeCell ref="O2:O3"/>
    <mergeCell ref="P2:P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115" zoomScaleNormal="115" zoomScaleSheetLayoutView="115" zoomScalePageLayoutView="0" workbookViewId="0" topLeftCell="A1">
      <selection activeCell="A1" sqref="A1:P1"/>
    </sheetView>
  </sheetViews>
  <sheetFormatPr defaultColWidth="8.875" defaultRowHeight="14.25"/>
  <cols>
    <col min="1" max="1" width="11.375" style="0" customWidth="1"/>
    <col min="2" max="2" width="8.50390625" style="0" customWidth="1"/>
    <col min="3" max="3" width="7.375" style="0" customWidth="1"/>
    <col min="4" max="6" width="7.125" style="0" customWidth="1"/>
    <col min="7" max="7" width="8.50390625" style="0" customWidth="1"/>
    <col min="8" max="8" width="7.125" style="0" customWidth="1"/>
    <col min="9" max="9" width="6.625" style="0" customWidth="1"/>
    <col min="10" max="10" width="7.875" style="0" customWidth="1"/>
    <col min="11" max="11" width="6.375" style="0" customWidth="1"/>
    <col min="12" max="12" width="6.625" style="0" customWidth="1"/>
    <col min="13" max="13" width="6.50390625" style="0" customWidth="1"/>
    <col min="14" max="14" width="7.50390625" style="0" customWidth="1"/>
    <col min="15" max="15" width="9.125" style="0" customWidth="1"/>
    <col min="16" max="16" width="8.375" style="0" customWidth="1"/>
  </cols>
  <sheetData>
    <row r="1" spans="1:16" ht="33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3" t="s">
        <v>0</v>
      </c>
      <c r="B2" s="33" t="s">
        <v>1</v>
      </c>
      <c r="C2" s="34" t="s">
        <v>2</v>
      </c>
      <c r="D2" s="34"/>
      <c r="E2" s="34"/>
      <c r="F2" s="34"/>
      <c r="G2" s="34" t="s">
        <v>3</v>
      </c>
      <c r="H2" s="34"/>
      <c r="I2" s="34"/>
      <c r="J2" s="34"/>
      <c r="K2" s="34" t="s">
        <v>4</v>
      </c>
      <c r="L2" s="34"/>
      <c r="M2" s="34"/>
      <c r="N2" s="34"/>
      <c r="O2" s="33" t="s">
        <v>5</v>
      </c>
      <c r="P2" s="33" t="s">
        <v>14</v>
      </c>
    </row>
    <row r="3" spans="1:16" ht="25.5">
      <c r="A3" s="33"/>
      <c r="B3" s="33"/>
      <c r="C3" s="1" t="s">
        <v>9</v>
      </c>
      <c r="D3" s="1" t="s">
        <v>6</v>
      </c>
      <c r="E3" s="2" t="s">
        <v>7</v>
      </c>
      <c r="F3" s="1" t="s">
        <v>8</v>
      </c>
      <c r="G3" s="1" t="s">
        <v>10</v>
      </c>
      <c r="H3" s="1" t="s">
        <v>6</v>
      </c>
      <c r="I3" s="1" t="s">
        <v>7</v>
      </c>
      <c r="J3" s="1" t="s">
        <v>8</v>
      </c>
      <c r="K3" s="1" t="s">
        <v>11</v>
      </c>
      <c r="L3" s="1" t="s">
        <v>12</v>
      </c>
      <c r="M3" s="1" t="s">
        <v>13</v>
      </c>
      <c r="N3" s="1" t="s">
        <v>8</v>
      </c>
      <c r="O3" s="33"/>
      <c r="P3" s="33"/>
    </row>
    <row r="4" spans="1:16" s="6" customFormat="1" ht="18" customHeight="1">
      <c r="A4" s="5">
        <v>2016217036</v>
      </c>
      <c r="B4" s="5" t="s">
        <v>24</v>
      </c>
      <c r="C4" s="4">
        <v>94.95599999999999</v>
      </c>
      <c r="D4" s="4">
        <v>11</v>
      </c>
      <c r="E4" s="4">
        <v>0</v>
      </c>
      <c r="F4" s="4">
        <v>94.13290689410093</v>
      </c>
      <c r="G4" s="4">
        <v>88.94736842105263</v>
      </c>
      <c r="H4" s="4">
        <v>6.2</v>
      </c>
      <c r="I4" s="4">
        <v>0</v>
      </c>
      <c r="J4" s="4">
        <v>100</v>
      </c>
      <c r="K4" s="4">
        <v>96.73076923076923</v>
      </c>
      <c r="L4" s="4">
        <v>8</v>
      </c>
      <c r="M4" s="4">
        <v>0</v>
      </c>
      <c r="N4" s="4">
        <v>82.21618357487922</v>
      </c>
      <c r="O4" s="4">
        <f aca="true" t="shared" si="0" ref="O4:O12">F4*0.2+J4*0.7+N4*0.1</f>
        <v>97.0481997363081</v>
      </c>
      <c r="P4" s="5">
        <f aca="true" t="shared" si="1" ref="P4:P12">_xlfn.RANK.EQ(O4,$O$4:$O$12,0)</f>
        <v>1</v>
      </c>
    </row>
    <row r="5" spans="1:16" ht="18" customHeight="1">
      <c r="A5" s="2">
        <v>2016217044</v>
      </c>
      <c r="B5" s="2" t="s">
        <v>32</v>
      </c>
      <c r="C5" s="4">
        <v>97.396</v>
      </c>
      <c r="D5" s="4">
        <v>7.8</v>
      </c>
      <c r="E5" s="4">
        <v>0</v>
      </c>
      <c r="F5" s="4">
        <v>93.45771144278608</v>
      </c>
      <c r="G5" s="4">
        <v>87.2421052631579</v>
      </c>
      <c r="H5" s="4">
        <v>4.67</v>
      </c>
      <c r="I5" s="4">
        <v>0</v>
      </c>
      <c r="J5" s="4">
        <v>96.59973448390309</v>
      </c>
      <c r="K5" s="4">
        <v>96.07692307692308</v>
      </c>
      <c r="L5" s="4">
        <v>0</v>
      </c>
      <c r="M5" s="4">
        <v>0</v>
      </c>
      <c r="N5" s="4">
        <v>75.42270531400966</v>
      </c>
      <c r="O5" s="4">
        <f t="shared" si="0"/>
        <v>93.85362695869034</v>
      </c>
      <c r="P5" s="5">
        <f t="shared" si="1"/>
        <v>2</v>
      </c>
    </row>
    <row r="6" spans="1:16" ht="18" customHeight="1">
      <c r="A6" s="2">
        <v>2016217043</v>
      </c>
      <c r="B6" s="2" t="s">
        <v>31</v>
      </c>
      <c r="C6" s="4">
        <v>97.77600000000001</v>
      </c>
      <c r="D6" s="4">
        <v>6</v>
      </c>
      <c r="E6" s="4">
        <v>0</v>
      </c>
      <c r="F6" s="4">
        <v>92.19616204690834</v>
      </c>
      <c r="G6" s="4">
        <v>84.35</v>
      </c>
      <c r="H6" s="4">
        <v>6</v>
      </c>
      <c r="I6" s="4">
        <v>0</v>
      </c>
      <c r="J6" s="4">
        <v>94.95795995132205</v>
      </c>
      <c r="K6" s="4">
        <v>97.11538461538461</v>
      </c>
      <c r="L6" s="4">
        <v>5</v>
      </c>
      <c r="M6" s="4">
        <v>0</v>
      </c>
      <c r="N6" s="4">
        <v>80.16304347826086</v>
      </c>
      <c r="O6" s="4">
        <f t="shared" si="0"/>
        <v>92.92610872313318</v>
      </c>
      <c r="P6" s="5">
        <f t="shared" si="1"/>
        <v>3</v>
      </c>
    </row>
    <row r="7" spans="1:16" ht="18" customHeight="1">
      <c r="A7" s="2">
        <v>2016217042</v>
      </c>
      <c r="B7" s="2" t="s">
        <v>30</v>
      </c>
      <c r="C7" s="4">
        <v>97.46799999999999</v>
      </c>
      <c r="D7" s="4">
        <v>7.6</v>
      </c>
      <c r="E7" s="4">
        <v>0</v>
      </c>
      <c r="F7" s="4">
        <v>93.34399431414356</v>
      </c>
      <c r="G7" s="4">
        <v>82.00263157894736</v>
      </c>
      <c r="H7" s="4">
        <v>5</v>
      </c>
      <c r="I7" s="4">
        <v>0</v>
      </c>
      <c r="J7" s="4">
        <v>91.43987166721982</v>
      </c>
      <c r="K7" s="4">
        <v>97.3076923076923</v>
      </c>
      <c r="L7" s="4">
        <v>12</v>
      </c>
      <c r="M7" s="4">
        <v>0</v>
      </c>
      <c r="N7" s="4">
        <v>85.80917874396134</v>
      </c>
      <c r="O7" s="4">
        <f t="shared" si="0"/>
        <v>91.25762690427871</v>
      </c>
      <c r="P7" s="5">
        <f t="shared" si="1"/>
        <v>4</v>
      </c>
    </row>
    <row r="8" spans="1:16" ht="18" customHeight="1">
      <c r="A8" s="2">
        <v>2016217041</v>
      </c>
      <c r="B8" s="2" t="s">
        <v>29</v>
      </c>
      <c r="C8" s="4">
        <v>97.636</v>
      </c>
      <c r="D8" s="4">
        <v>9.2</v>
      </c>
      <c r="E8" s="4">
        <v>0</v>
      </c>
      <c r="F8" s="4">
        <v>94.91471215351814</v>
      </c>
      <c r="G8" s="4">
        <v>85.98421052631578</v>
      </c>
      <c r="H8" s="4">
        <v>0</v>
      </c>
      <c r="I8" s="4">
        <v>0</v>
      </c>
      <c r="J8" s="4">
        <v>90.36950990153777</v>
      </c>
      <c r="K8" s="4">
        <v>96.96153846153847</v>
      </c>
      <c r="L8" s="4">
        <v>8</v>
      </c>
      <c r="M8" s="4">
        <v>0</v>
      </c>
      <c r="N8" s="4">
        <v>82.39734299516908</v>
      </c>
      <c r="O8" s="4">
        <f t="shared" si="0"/>
        <v>90.48133366129697</v>
      </c>
      <c r="P8" s="5">
        <f t="shared" si="1"/>
        <v>5</v>
      </c>
    </row>
    <row r="9" spans="1:16" ht="18" customHeight="1">
      <c r="A9" s="2">
        <v>2016217038</v>
      </c>
      <c r="B9" s="2" t="s">
        <v>26</v>
      </c>
      <c r="C9" s="4">
        <v>97.75999999999999</v>
      </c>
      <c r="D9" s="4">
        <v>14.8</v>
      </c>
      <c r="E9" s="4">
        <v>0</v>
      </c>
      <c r="F9" s="4">
        <v>100</v>
      </c>
      <c r="G9" s="4">
        <v>84.3578947368421</v>
      </c>
      <c r="H9" s="4">
        <v>0</v>
      </c>
      <c r="I9" s="4">
        <v>0</v>
      </c>
      <c r="J9" s="4">
        <v>88.66025002765792</v>
      </c>
      <c r="K9" s="4">
        <v>97.34615384615384</v>
      </c>
      <c r="L9" s="4">
        <v>3</v>
      </c>
      <c r="M9" s="4">
        <v>0</v>
      </c>
      <c r="N9" s="4">
        <v>78.77415458937197</v>
      </c>
      <c r="O9" s="4">
        <f t="shared" si="0"/>
        <v>89.93959047829775</v>
      </c>
      <c r="P9" s="5">
        <f t="shared" si="1"/>
        <v>6</v>
      </c>
    </row>
    <row r="10" spans="1:16" ht="18" customHeight="1">
      <c r="A10" s="2">
        <v>2016217037</v>
      </c>
      <c r="B10" s="2" t="s">
        <v>25</v>
      </c>
      <c r="C10" s="4">
        <v>97.368</v>
      </c>
      <c r="D10" s="4">
        <v>8</v>
      </c>
      <c r="E10" s="4">
        <v>0</v>
      </c>
      <c r="F10" s="4">
        <v>93.61051883439944</v>
      </c>
      <c r="G10" s="4">
        <v>79.02105263157894</v>
      </c>
      <c r="H10" s="4">
        <v>2</v>
      </c>
      <c r="I10" s="4">
        <v>0</v>
      </c>
      <c r="J10" s="4">
        <v>85.15322491426042</v>
      </c>
      <c r="K10" s="4">
        <v>97.38461538461539</v>
      </c>
      <c r="L10" s="4">
        <v>30</v>
      </c>
      <c r="M10" s="4">
        <v>0</v>
      </c>
      <c r="N10" s="4">
        <v>100</v>
      </c>
      <c r="O10" s="4">
        <f t="shared" si="0"/>
        <v>88.32936120686219</v>
      </c>
      <c r="P10" s="5">
        <f t="shared" si="1"/>
        <v>7</v>
      </c>
    </row>
    <row r="11" spans="1:16" ht="18" customHeight="1">
      <c r="A11" s="2">
        <v>2016217040</v>
      </c>
      <c r="B11" s="2" t="s">
        <v>28</v>
      </c>
      <c r="C11" s="4">
        <v>96.75599999999999</v>
      </c>
      <c r="D11" s="4">
        <v>7.6</v>
      </c>
      <c r="E11" s="4">
        <v>0</v>
      </c>
      <c r="F11" s="4">
        <v>92.71144278606964</v>
      </c>
      <c r="G11" s="4">
        <v>81.48210526315789</v>
      </c>
      <c r="H11" s="4">
        <v>2</v>
      </c>
      <c r="I11" s="4">
        <v>0</v>
      </c>
      <c r="J11" s="4">
        <v>87.7397942250249</v>
      </c>
      <c r="K11" s="4">
        <v>96.6923076923077</v>
      </c>
      <c r="L11" s="4">
        <v>3</v>
      </c>
      <c r="M11" s="4">
        <v>0</v>
      </c>
      <c r="N11" s="4">
        <v>78.26086956521739</v>
      </c>
      <c r="O11" s="4">
        <f t="shared" si="0"/>
        <v>87.78623147125309</v>
      </c>
      <c r="P11" s="5">
        <f t="shared" si="1"/>
        <v>8</v>
      </c>
    </row>
    <row r="12" spans="1:16" ht="18" customHeight="1">
      <c r="A12" s="2">
        <v>2016217039</v>
      </c>
      <c r="B12" s="2" t="s">
        <v>27</v>
      </c>
      <c r="C12" s="4">
        <v>94.564</v>
      </c>
      <c r="D12" s="4">
        <v>1</v>
      </c>
      <c r="E12" s="4">
        <v>0</v>
      </c>
      <c r="F12" s="4">
        <v>84.90049751243781</v>
      </c>
      <c r="G12" s="4">
        <v>79.87105263157895</v>
      </c>
      <c r="H12" s="4">
        <v>0</v>
      </c>
      <c r="I12" s="4">
        <v>0</v>
      </c>
      <c r="J12" s="4">
        <v>83.94457351476933</v>
      </c>
      <c r="K12" s="4">
        <v>97.1923076923077</v>
      </c>
      <c r="L12" s="4">
        <v>0</v>
      </c>
      <c r="M12" s="4">
        <v>0</v>
      </c>
      <c r="N12" s="4">
        <v>76.29830917874396</v>
      </c>
      <c r="O12" s="4">
        <f t="shared" si="0"/>
        <v>83.37113188070049</v>
      </c>
      <c r="P12" s="5">
        <f t="shared" si="1"/>
        <v>9</v>
      </c>
    </row>
    <row r="13" spans="1:1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8">
    <mergeCell ref="A1:P1"/>
    <mergeCell ref="A2:A3"/>
    <mergeCell ref="B2:B3"/>
    <mergeCell ref="C2:F2"/>
    <mergeCell ref="G2:J2"/>
    <mergeCell ref="K2:N2"/>
    <mergeCell ref="O2:O3"/>
    <mergeCell ref="P2:P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115" zoomScaleNormal="115" zoomScaleSheetLayoutView="115" zoomScalePageLayoutView="0" workbookViewId="0" topLeftCell="A1">
      <selection activeCell="E19" sqref="E19"/>
    </sheetView>
  </sheetViews>
  <sheetFormatPr defaultColWidth="8.875" defaultRowHeight="14.25"/>
  <cols>
    <col min="1" max="1" width="11.625" style="0" customWidth="1"/>
    <col min="2" max="2" width="8.50390625" style="0" customWidth="1"/>
    <col min="3" max="3" width="7.375" style="0" customWidth="1"/>
    <col min="4" max="6" width="7.125" style="0" customWidth="1"/>
    <col min="7" max="7" width="7.50390625" style="0" customWidth="1"/>
    <col min="8" max="8" width="6.50390625" style="0" customWidth="1"/>
    <col min="9" max="9" width="6.625" style="0" customWidth="1"/>
    <col min="10" max="10" width="7.00390625" style="0" customWidth="1"/>
    <col min="11" max="11" width="7.875" style="0" customWidth="1"/>
    <col min="12" max="12" width="6.625" style="0" customWidth="1"/>
    <col min="13" max="13" width="6.50390625" style="0" customWidth="1"/>
    <col min="14" max="14" width="7.50390625" style="0" customWidth="1"/>
    <col min="15" max="15" width="9.125" style="0" customWidth="1"/>
    <col min="16" max="16" width="8.375" style="0" customWidth="1"/>
  </cols>
  <sheetData>
    <row r="1" spans="1:16" ht="33" customHeight="1">
      <c r="A1" s="46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7" t="s">
        <v>0</v>
      </c>
      <c r="B2" s="7" t="s">
        <v>1</v>
      </c>
      <c r="C2" s="8" t="s">
        <v>2</v>
      </c>
      <c r="D2" s="9"/>
      <c r="E2" s="9"/>
      <c r="F2" s="10"/>
      <c r="G2" s="8" t="s">
        <v>3</v>
      </c>
      <c r="H2" s="9"/>
      <c r="I2" s="9"/>
      <c r="J2" s="10"/>
      <c r="K2" s="8" t="s">
        <v>4</v>
      </c>
      <c r="L2" s="9"/>
      <c r="M2" s="9"/>
      <c r="N2" s="10"/>
      <c r="O2" s="7" t="s">
        <v>5</v>
      </c>
      <c r="P2" s="7" t="s">
        <v>14</v>
      </c>
    </row>
    <row r="3" spans="1:16" ht="25.5">
      <c r="A3" s="11"/>
      <c r="B3" s="11"/>
      <c r="C3" s="1" t="s">
        <v>9</v>
      </c>
      <c r="D3" s="1" t="s">
        <v>6</v>
      </c>
      <c r="E3" s="2" t="s">
        <v>7</v>
      </c>
      <c r="F3" s="1" t="s">
        <v>8</v>
      </c>
      <c r="G3" s="1" t="s">
        <v>10</v>
      </c>
      <c r="H3" s="1" t="s">
        <v>6</v>
      </c>
      <c r="I3" s="1" t="s">
        <v>7</v>
      </c>
      <c r="J3" s="1" t="s">
        <v>8</v>
      </c>
      <c r="K3" s="1" t="s">
        <v>11</v>
      </c>
      <c r="L3" s="1" t="s">
        <v>12</v>
      </c>
      <c r="M3" s="1" t="s">
        <v>13</v>
      </c>
      <c r="N3" s="1" t="s">
        <v>8</v>
      </c>
      <c r="O3" s="11"/>
      <c r="P3" s="11"/>
    </row>
    <row r="4" spans="1:16" ht="18" customHeight="1">
      <c r="A4" s="2">
        <v>2016217052</v>
      </c>
      <c r="B4" s="2" t="s">
        <v>39</v>
      </c>
      <c r="C4" s="3">
        <v>98.17999999999999</v>
      </c>
      <c r="D4" s="3">
        <v>14.2</v>
      </c>
      <c r="E4" s="3">
        <v>0</v>
      </c>
      <c r="F4" s="3">
        <v>100</v>
      </c>
      <c r="G4" s="3">
        <v>91.66</v>
      </c>
      <c r="H4" s="3">
        <v>5.25</v>
      </c>
      <c r="I4" s="3">
        <v>0</v>
      </c>
      <c r="J4" s="3">
        <v>100</v>
      </c>
      <c r="K4" s="3">
        <v>97.23076923076923</v>
      </c>
      <c r="L4" s="3">
        <v>17</v>
      </c>
      <c r="M4" s="3">
        <v>0</v>
      </c>
      <c r="N4" s="3">
        <v>99.69788519637461</v>
      </c>
      <c r="O4" s="12">
        <f aca="true" t="shared" si="0" ref="O4:O11">F4*0.2+J4*0.7+N4*0.1</f>
        <v>99.96978851963746</v>
      </c>
      <c r="P4" s="2">
        <f aca="true" t="shared" si="1" ref="P4:P11">_xlfn.RANK.EQ(O4,$O$4:$O$11,0)</f>
        <v>1</v>
      </c>
    </row>
    <row r="5" spans="1:16" ht="18" customHeight="1">
      <c r="A5" s="2">
        <v>2016217046</v>
      </c>
      <c r="B5" s="2" t="s">
        <v>34</v>
      </c>
      <c r="C5" s="3">
        <v>98.244</v>
      </c>
      <c r="D5" s="3">
        <v>5.4</v>
      </c>
      <c r="E5" s="3">
        <v>0</v>
      </c>
      <c r="F5" s="3">
        <v>92.22637479978644</v>
      </c>
      <c r="G5" s="3">
        <v>83.37333333333332</v>
      </c>
      <c r="H5" s="3">
        <v>6</v>
      </c>
      <c r="I5" s="3">
        <v>0</v>
      </c>
      <c r="J5" s="3">
        <v>92.22302479964227</v>
      </c>
      <c r="K5" s="3">
        <v>97.57692307692308</v>
      </c>
      <c r="L5" s="3">
        <v>17</v>
      </c>
      <c r="M5" s="3">
        <v>0</v>
      </c>
      <c r="N5" s="3">
        <v>100</v>
      </c>
      <c r="O5" s="12">
        <f t="shared" si="0"/>
        <v>93.00139231970688</v>
      </c>
      <c r="P5" s="2">
        <f t="shared" si="1"/>
        <v>2</v>
      </c>
    </row>
    <row r="6" spans="1:16" ht="18" customHeight="1">
      <c r="A6" s="2">
        <v>2016217050</v>
      </c>
      <c r="B6" s="2" t="s">
        <v>37</v>
      </c>
      <c r="C6" s="3">
        <v>97.064</v>
      </c>
      <c r="D6" s="3">
        <v>4</v>
      </c>
      <c r="E6" s="3">
        <v>0</v>
      </c>
      <c r="F6" s="3">
        <v>89.93059263214094</v>
      </c>
      <c r="G6" s="3">
        <v>90.1</v>
      </c>
      <c r="H6" s="3">
        <v>2</v>
      </c>
      <c r="I6" s="3">
        <v>0</v>
      </c>
      <c r="J6" s="3">
        <v>95.03663192652976</v>
      </c>
      <c r="K6" s="3">
        <v>97.23076923076923</v>
      </c>
      <c r="L6" s="3">
        <v>0</v>
      </c>
      <c r="M6" s="3">
        <v>0</v>
      </c>
      <c r="N6" s="3">
        <v>84.86069150721718</v>
      </c>
      <c r="O6" s="12">
        <f t="shared" si="0"/>
        <v>92.99783002572073</v>
      </c>
      <c r="P6" s="2">
        <f t="shared" si="1"/>
        <v>3</v>
      </c>
    </row>
    <row r="7" spans="1:16" ht="18" customHeight="1">
      <c r="A7" s="2">
        <v>2016217048</v>
      </c>
      <c r="B7" s="2" t="s">
        <v>35</v>
      </c>
      <c r="C7" s="3">
        <v>97.936</v>
      </c>
      <c r="D7" s="3">
        <v>9.4</v>
      </c>
      <c r="E7" s="3">
        <v>0</v>
      </c>
      <c r="F7" s="3">
        <v>95.51165687844814</v>
      </c>
      <c r="G7" s="3">
        <v>86.66</v>
      </c>
      <c r="H7" s="3">
        <v>1</v>
      </c>
      <c r="I7" s="3">
        <v>0</v>
      </c>
      <c r="J7" s="3">
        <v>90.45506139717263</v>
      </c>
      <c r="K7" s="3">
        <v>97.73076923076923</v>
      </c>
      <c r="L7" s="3">
        <v>7</v>
      </c>
      <c r="M7" s="3">
        <v>0</v>
      </c>
      <c r="N7" s="3">
        <v>91.40651225243369</v>
      </c>
      <c r="O7" s="12">
        <f t="shared" si="0"/>
        <v>91.56152557895383</v>
      </c>
      <c r="P7" s="2">
        <f t="shared" si="1"/>
        <v>4</v>
      </c>
    </row>
    <row r="8" spans="1:16" ht="18" customHeight="1">
      <c r="A8" s="2">
        <v>2016217051</v>
      </c>
      <c r="B8" s="2" t="s">
        <v>38</v>
      </c>
      <c r="C8" s="3">
        <v>98.17999999999999</v>
      </c>
      <c r="D8" s="3">
        <v>7.6</v>
      </c>
      <c r="E8" s="3">
        <v>0</v>
      </c>
      <c r="F8" s="3">
        <v>94.12706887346502</v>
      </c>
      <c r="G8" s="3">
        <v>84</v>
      </c>
      <c r="H8" s="3">
        <v>3.25</v>
      </c>
      <c r="I8" s="3">
        <v>0</v>
      </c>
      <c r="J8" s="3">
        <v>90.03198844288517</v>
      </c>
      <c r="K8" s="3">
        <v>97.03846153846153</v>
      </c>
      <c r="L8" s="3">
        <v>0</v>
      </c>
      <c r="M8" s="3">
        <v>0</v>
      </c>
      <c r="N8" s="3">
        <v>84.69284994964752</v>
      </c>
      <c r="O8" s="12">
        <f t="shared" si="0"/>
        <v>90.31709067967738</v>
      </c>
      <c r="P8" s="2">
        <f t="shared" si="1"/>
        <v>5</v>
      </c>
    </row>
    <row r="9" spans="1:16" ht="18" customHeight="1">
      <c r="A9" s="2">
        <v>2016217053</v>
      </c>
      <c r="B9" s="2" t="s">
        <v>40</v>
      </c>
      <c r="C9" s="3">
        <v>98.124</v>
      </c>
      <c r="D9" s="3">
        <v>1</v>
      </c>
      <c r="E9" s="3">
        <v>0</v>
      </c>
      <c r="F9" s="3">
        <v>88.20430681615946</v>
      </c>
      <c r="G9" s="3">
        <v>85.37333333333333</v>
      </c>
      <c r="H9" s="3">
        <v>1.6</v>
      </c>
      <c r="I9" s="3">
        <v>0</v>
      </c>
      <c r="J9" s="3">
        <v>89.74650018917896</v>
      </c>
      <c r="K9" s="3">
        <v>97.26923076923077</v>
      </c>
      <c r="L9" s="3">
        <v>0</v>
      </c>
      <c r="M9" s="3">
        <v>0</v>
      </c>
      <c r="N9" s="3">
        <v>84.89425981873111</v>
      </c>
      <c r="O9" s="12">
        <f t="shared" si="0"/>
        <v>88.95283747753028</v>
      </c>
      <c r="P9" s="2">
        <f t="shared" si="1"/>
        <v>6</v>
      </c>
    </row>
    <row r="10" spans="1:16" ht="18" customHeight="1">
      <c r="A10" s="2">
        <v>2016217045</v>
      </c>
      <c r="B10" s="2" t="s">
        <v>33</v>
      </c>
      <c r="C10" s="3">
        <v>97.46</v>
      </c>
      <c r="D10" s="3">
        <v>3</v>
      </c>
      <c r="E10" s="3">
        <v>0</v>
      </c>
      <c r="F10" s="3">
        <v>89.39313045025806</v>
      </c>
      <c r="G10" s="3">
        <v>84.06</v>
      </c>
      <c r="H10" s="3">
        <v>3.25</v>
      </c>
      <c r="I10" s="3">
        <v>0</v>
      </c>
      <c r="J10" s="3">
        <v>88.8040449901971</v>
      </c>
      <c r="K10" s="3">
        <v>97</v>
      </c>
      <c r="L10" s="3">
        <v>5</v>
      </c>
      <c r="M10" s="3">
        <v>0</v>
      </c>
      <c r="N10" s="3">
        <v>89.02316213494461</v>
      </c>
      <c r="O10" s="12">
        <f t="shared" si="0"/>
        <v>88.94377379668404</v>
      </c>
      <c r="P10" s="2">
        <f t="shared" si="1"/>
        <v>7</v>
      </c>
    </row>
    <row r="11" spans="1:16" ht="18" customHeight="1">
      <c r="A11" s="2">
        <v>2016217049</v>
      </c>
      <c r="B11" s="2" t="s">
        <v>36</v>
      </c>
      <c r="C11" s="3">
        <v>98.16</v>
      </c>
      <c r="D11" s="3">
        <v>1</v>
      </c>
      <c r="E11" s="3">
        <v>0</v>
      </c>
      <c r="F11" s="3">
        <v>88.23634098594056</v>
      </c>
      <c r="G11" s="3">
        <v>85.845</v>
      </c>
      <c r="H11" s="3">
        <v>0</v>
      </c>
      <c r="I11" s="3">
        <v>0</v>
      </c>
      <c r="J11" s="3">
        <v>88.58218966050975</v>
      </c>
      <c r="K11" s="3">
        <v>97.8076923076923</v>
      </c>
      <c r="L11" s="3">
        <v>5</v>
      </c>
      <c r="M11" s="3">
        <v>0</v>
      </c>
      <c r="N11" s="3">
        <v>89.72809667673715</v>
      </c>
      <c r="O11" s="12">
        <f t="shared" si="0"/>
        <v>88.62761062721864</v>
      </c>
      <c r="P11" s="2">
        <f t="shared" si="1"/>
        <v>8</v>
      </c>
    </row>
    <row r="12" spans="1:1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1">
    <mergeCell ref="A1:P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U6" sqref="U6"/>
    </sheetView>
  </sheetViews>
  <sheetFormatPr defaultColWidth="9.00390625" defaultRowHeight="14.25"/>
  <cols>
    <col min="1" max="1" width="12.00390625" style="13" customWidth="1"/>
    <col min="2" max="5" width="9.00390625" style="13" customWidth="1"/>
    <col min="6" max="6" width="9.50390625" style="13" bestFit="1" customWidth="1"/>
    <col min="7" max="16384" width="9.00390625" style="13" customWidth="1"/>
  </cols>
  <sheetData>
    <row r="1" spans="1:16" ht="38.25" customHeight="1">
      <c r="A1" s="46" t="s">
        <v>149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.5">
      <c r="A2" s="35" t="s">
        <v>0</v>
      </c>
      <c r="B2" s="35" t="s">
        <v>1</v>
      </c>
      <c r="C2" s="36" t="s">
        <v>2</v>
      </c>
      <c r="D2" s="37"/>
      <c r="E2" s="37"/>
      <c r="F2" s="38"/>
      <c r="G2" s="36" t="s">
        <v>3</v>
      </c>
      <c r="H2" s="37"/>
      <c r="I2" s="37"/>
      <c r="J2" s="38"/>
      <c r="K2" s="36" t="s">
        <v>4</v>
      </c>
      <c r="L2" s="37"/>
      <c r="M2" s="37"/>
      <c r="N2" s="38"/>
      <c r="O2" s="39" t="s">
        <v>43</v>
      </c>
      <c r="P2" s="39" t="s">
        <v>44</v>
      </c>
    </row>
    <row r="3" spans="1:16" ht="13.5">
      <c r="A3" s="35"/>
      <c r="B3" s="35"/>
      <c r="C3" s="14" t="s">
        <v>45</v>
      </c>
      <c r="D3" s="14" t="s">
        <v>6</v>
      </c>
      <c r="E3" s="14" t="s">
        <v>7</v>
      </c>
      <c r="F3" s="14" t="s">
        <v>46</v>
      </c>
      <c r="G3" s="14" t="s">
        <v>47</v>
      </c>
      <c r="H3" s="14" t="s">
        <v>6</v>
      </c>
      <c r="I3" s="14" t="s">
        <v>7</v>
      </c>
      <c r="J3" s="14" t="s">
        <v>46</v>
      </c>
      <c r="K3" s="14" t="s">
        <v>48</v>
      </c>
      <c r="L3" s="14" t="s">
        <v>6</v>
      </c>
      <c r="M3" s="14" t="s">
        <v>7</v>
      </c>
      <c r="N3" s="14" t="s">
        <v>46</v>
      </c>
      <c r="O3" s="40"/>
      <c r="P3" s="40"/>
    </row>
    <row r="4" spans="1:16" ht="13.5">
      <c r="A4" s="50">
        <v>2016217010</v>
      </c>
      <c r="B4" s="50" t="s">
        <v>49</v>
      </c>
      <c r="C4" s="51">
        <v>99.00833333333333</v>
      </c>
      <c r="D4" s="51">
        <v>9.4</v>
      </c>
      <c r="E4" s="51">
        <v>0</v>
      </c>
      <c r="F4" s="51">
        <v>95.54902680866692</v>
      </c>
      <c r="G4" s="51">
        <v>92.16272727272727</v>
      </c>
      <c r="H4" s="51">
        <v>9</v>
      </c>
      <c r="I4" s="51">
        <v>0</v>
      </c>
      <c r="J4" s="51">
        <v>100</v>
      </c>
      <c r="K4" s="51">
        <v>98.33333333333333</v>
      </c>
      <c r="L4" s="51">
        <v>10</v>
      </c>
      <c r="M4" s="51">
        <v>0</v>
      </c>
      <c r="N4" s="51">
        <v>98.1132075471698</v>
      </c>
      <c r="O4" s="51">
        <v>98.92112611645035</v>
      </c>
      <c r="P4" s="14">
        <v>1</v>
      </c>
    </row>
    <row r="5" spans="1:16" ht="13.5">
      <c r="A5" s="50">
        <v>2016217014</v>
      </c>
      <c r="B5" s="50" t="s">
        <v>50</v>
      </c>
      <c r="C5" s="51">
        <v>98.5625</v>
      </c>
      <c r="D5" s="51">
        <v>14.8</v>
      </c>
      <c r="E5" s="51">
        <v>0</v>
      </c>
      <c r="F5" s="51">
        <v>99.91553433712816</v>
      </c>
      <c r="G5" s="51">
        <v>89.2469696969697</v>
      </c>
      <c r="H5" s="51">
        <v>7.75</v>
      </c>
      <c r="I5" s="51">
        <v>0</v>
      </c>
      <c r="J5" s="51">
        <v>95.88212211348653</v>
      </c>
      <c r="K5" s="51">
        <v>98.375</v>
      </c>
      <c r="L5" s="51">
        <v>9</v>
      </c>
      <c r="M5" s="51">
        <v>0</v>
      </c>
      <c r="N5" s="51">
        <v>97.24528301886792</v>
      </c>
      <c r="O5" s="51">
        <v>96.825120648753</v>
      </c>
      <c r="P5" s="14">
        <v>2</v>
      </c>
    </row>
    <row r="6" spans="1:16" ht="13.5">
      <c r="A6" s="50">
        <v>2016217006</v>
      </c>
      <c r="B6" s="50" t="s">
        <v>51</v>
      </c>
      <c r="C6" s="51">
        <v>98.65833333333333</v>
      </c>
      <c r="D6" s="51">
        <v>14.8</v>
      </c>
      <c r="E6" s="51">
        <v>0</v>
      </c>
      <c r="F6" s="51">
        <v>100</v>
      </c>
      <c r="G6" s="51">
        <v>88.95434782608694</v>
      </c>
      <c r="H6" s="51">
        <v>4.25</v>
      </c>
      <c r="I6" s="51">
        <v>0</v>
      </c>
      <c r="J6" s="51">
        <v>92.13309124695193</v>
      </c>
      <c r="K6" s="51">
        <v>97.75</v>
      </c>
      <c r="L6" s="51">
        <v>12</v>
      </c>
      <c r="M6" s="51">
        <v>0</v>
      </c>
      <c r="N6" s="51">
        <v>99.39622641509433</v>
      </c>
      <c r="O6" s="51">
        <v>94.43278651437578</v>
      </c>
      <c r="P6" s="14">
        <v>3</v>
      </c>
    </row>
    <row r="7" spans="1:16" ht="13.5">
      <c r="A7" s="50">
        <v>2016217009</v>
      </c>
      <c r="B7" s="50" t="s">
        <v>52</v>
      </c>
      <c r="C7" s="51">
        <v>98.77499999999999</v>
      </c>
      <c r="D7" s="51">
        <v>8.6</v>
      </c>
      <c r="E7" s="51">
        <v>0</v>
      </c>
      <c r="F7" s="51">
        <v>94.63826661770105</v>
      </c>
      <c r="G7" s="51">
        <v>91.43454545454544</v>
      </c>
      <c r="H7" s="51">
        <v>3.333</v>
      </c>
      <c r="I7" s="51">
        <v>0</v>
      </c>
      <c r="J7" s="51">
        <v>93.67832205537431</v>
      </c>
      <c r="K7" s="51">
        <v>98.25</v>
      </c>
      <c r="L7" s="51">
        <v>8</v>
      </c>
      <c r="M7" s="51">
        <v>0</v>
      </c>
      <c r="N7" s="51">
        <v>96.22641509433961</v>
      </c>
      <c r="O7" s="51">
        <v>94.1251202717362</v>
      </c>
      <c r="P7" s="14">
        <v>4</v>
      </c>
    </row>
    <row r="8" spans="1:16" ht="13.5">
      <c r="A8" s="50">
        <v>2016217012</v>
      </c>
      <c r="B8" s="50" t="s">
        <v>53</v>
      </c>
      <c r="C8" s="51">
        <v>98.41666666666667</v>
      </c>
      <c r="D8" s="51">
        <v>12.2</v>
      </c>
      <c r="E8" s="51">
        <v>0</v>
      </c>
      <c r="F8" s="51">
        <v>97.49540947484394</v>
      </c>
      <c r="G8" s="51">
        <v>89.12083333333332</v>
      </c>
      <c r="H8" s="51">
        <v>4.5</v>
      </c>
      <c r="I8" s="51">
        <v>0</v>
      </c>
      <c r="J8" s="51">
        <v>92.54478982257808</v>
      </c>
      <c r="K8" s="51">
        <v>98.08333333333333</v>
      </c>
      <c r="L8" s="51">
        <v>8</v>
      </c>
      <c r="M8" s="51">
        <v>0</v>
      </c>
      <c r="N8" s="51">
        <v>96.07547169811319</v>
      </c>
      <c r="O8" s="51">
        <v>93.88798194058475</v>
      </c>
      <c r="P8" s="14">
        <v>5</v>
      </c>
    </row>
    <row r="9" spans="1:16" ht="13.5">
      <c r="A9" s="50">
        <v>2016217016</v>
      </c>
      <c r="B9" s="50" t="s">
        <v>54</v>
      </c>
      <c r="C9" s="51">
        <v>98.70833333333333</v>
      </c>
      <c r="D9" s="51">
        <v>8</v>
      </c>
      <c r="E9" s="51">
        <v>0</v>
      </c>
      <c r="F9" s="51">
        <v>94.05067939772309</v>
      </c>
      <c r="G9" s="51">
        <v>86.925</v>
      </c>
      <c r="H9" s="51">
        <v>8.667</v>
      </c>
      <c r="I9" s="51">
        <v>0</v>
      </c>
      <c r="J9" s="51">
        <v>94.49330062275902</v>
      </c>
      <c r="K9" s="51">
        <v>98.5</v>
      </c>
      <c r="L9" s="51">
        <v>0</v>
      </c>
      <c r="M9" s="51">
        <v>0</v>
      </c>
      <c r="N9" s="51">
        <v>89.20754716981132</v>
      </c>
      <c r="O9" s="51">
        <v>93.87620103245706</v>
      </c>
      <c r="P9" s="14">
        <v>6</v>
      </c>
    </row>
    <row r="10" spans="1:16" ht="13.5">
      <c r="A10" s="50">
        <v>2016217011</v>
      </c>
      <c r="B10" s="50" t="s">
        <v>55</v>
      </c>
      <c r="C10" s="51">
        <v>98.74583333333332</v>
      </c>
      <c r="D10" s="51">
        <v>14.6</v>
      </c>
      <c r="E10" s="51">
        <v>0</v>
      </c>
      <c r="F10" s="51">
        <v>99.9008446566287</v>
      </c>
      <c r="G10" s="51">
        <v>86.30636363636363</v>
      </c>
      <c r="H10" s="51">
        <v>0</v>
      </c>
      <c r="I10" s="51">
        <v>0</v>
      </c>
      <c r="J10" s="51">
        <v>85.3143899567753</v>
      </c>
      <c r="K10" s="51">
        <v>98.41666666666667</v>
      </c>
      <c r="L10" s="51">
        <v>12</v>
      </c>
      <c r="M10" s="51">
        <v>0</v>
      </c>
      <c r="N10" s="51">
        <v>100</v>
      </c>
      <c r="O10" s="51">
        <v>89.70024190106845</v>
      </c>
      <c r="P10" s="14">
        <v>7</v>
      </c>
    </row>
    <row r="11" spans="1:16" ht="13.5">
      <c r="A11" s="50">
        <v>2016217007</v>
      </c>
      <c r="B11" s="50" t="s">
        <v>56</v>
      </c>
      <c r="C11" s="51">
        <v>98.8625</v>
      </c>
      <c r="D11" s="51">
        <v>5</v>
      </c>
      <c r="E11" s="51">
        <v>0</v>
      </c>
      <c r="F11" s="51">
        <v>91.54241645244217</v>
      </c>
      <c r="G11" s="51">
        <v>84.88461538461539</v>
      </c>
      <c r="H11" s="51">
        <v>3.2</v>
      </c>
      <c r="I11" s="51">
        <v>0</v>
      </c>
      <c r="J11" s="51">
        <v>87.07220313183704</v>
      </c>
      <c r="K11" s="51">
        <v>98.58333333333333</v>
      </c>
      <c r="L11" s="51">
        <v>0</v>
      </c>
      <c r="M11" s="51">
        <v>0</v>
      </c>
      <c r="N11" s="51">
        <v>89.28301886792451</v>
      </c>
      <c r="O11" s="51">
        <v>88.18732736956682</v>
      </c>
      <c r="P11" s="14">
        <v>8</v>
      </c>
    </row>
    <row r="12" spans="1:16" ht="13.5">
      <c r="A12" s="50">
        <v>2016217015</v>
      </c>
      <c r="B12" s="50" t="s">
        <v>57</v>
      </c>
      <c r="C12" s="51">
        <v>98.59166666666667</v>
      </c>
      <c r="D12" s="51">
        <v>7</v>
      </c>
      <c r="E12" s="51">
        <v>0</v>
      </c>
      <c r="F12" s="51">
        <v>93.06647080426</v>
      </c>
      <c r="G12" s="51">
        <v>85.19615384615383</v>
      </c>
      <c r="H12" s="51">
        <v>0</v>
      </c>
      <c r="I12" s="51">
        <v>0</v>
      </c>
      <c r="J12" s="51">
        <v>84.21694051058081</v>
      </c>
      <c r="K12" s="51">
        <v>98.45833333333333</v>
      </c>
      <c r="L12" s="51">
        <v>5</v>
      </c>
      <c r="M12" s="51">
        <v>0</v>
      </c>
      <c r="N12" s="51">
        <v>93.69811320754715</v>
      </c>
      <c r="O12" s="51">
        <v>86.93496383901329</v>
      </c>
      <c r="P12" s="14">
        <v>9</v>
      </c>
    </row>
    <row r="13" spans="1:16" ht="13.5">
      <c r="A13" s="50">
        <v>2016217013</v>
      </c>
      <c r="B13" s="50" t="s">
        <v>58</v>
      </c>
      <c r="C13" s="51">
        <v>98.5625</v>
      </c>
      <c r="D13" s="51">
        <v>7</v>
      </c>
      <c r="E13" s="51">
        <v>0</v>
      </c>
      <c r="F13" s="51">
        <v>93.04076386338598</v>
      </c>
      <c r="G13" s="51">
        <v>82.23636363636362</v>
      </c>
      <c r="H13" s="51">
        <v>1</v>
      </c>
      <c r="I13" s="51">
        <v>0</v>
      </c>
      <c r="J13" s="51">
        <v>82.27967541045479</v>
      </c>
      <c r="K13" s="51">
        <v>98.41666666666667</v>
      </c>
      <c r="L13" s="51">
        <v>0</v>
      </c>
      <c r="M13" s="51">
        <v>0</v>
      </c>
      <c r="N13" s="51">
        <v>89.13207547169812</v>
      </c>
      <c r="O13" s="51">
        <v>85.11713310716536</v>
      </c>
      <c r="P13" s="14">
        <v>10</v>
      </c>
    </row>
    <row r="14" spans="1:16" ht="13.5">
      <c r="A14" s="50">
        <v>2016217008</v>
      </c>
      <c r="B14" s="50" t="s">
        <v>59</v>
      </c>
      <c r="C14" s="51">
        <v>98.11666666666667</v>
      </c>
      <c r="D14" s="51">
        <v>6</v>
      </c>
      <c r="E14" s="51">
        <v>0</v>
      </c>
      <c r="F14" s="51">
        <v>91.76643408005877</v>
      </c>
      <c r="G14" s="51">
        <v>79.27083333333331</v>
      </c>
      <c r="H14" s="51">
        <v>4.2</v>
      </c>
      <c r="I14" s="51">
        <v>0</v>
      </c>
      <c r="J14" s="51">
        <v>82.51145019874969</v>
      </c>
      <c r="K14" s="51">
        <v>98.16666666666667</v>
      </c>
      <c r="L14" s="51">
        <v>0</v>
      </c>
      <c r="M14" s="51">
        <v>0</v>
      </c>
      <c r="N14" s="51">
        <v>88.9056603773585</v>
      </c>
      <c r="O14" s="51">
        <v>85.00186799287238</v>
      </c>
      <c r="P14" s="14">
        <v>11</v>
      </c>
    </row>
  </sheetData>
  <sheetProtection/>
  <mergeCells count="8">
    <mergeCell ref="A1:P1"/>
    <mergeCell ref="A2:A3"/>
    <mergeCell ref="B2:B3"/>
    <mergeCell ref="C2:F2"/>
    <mergeCell ref="G2:J2"/>
    <mergeCell ref="K2:N2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1.625" style="15" bestFit="1" customWidth="1"/>
    <col min="2" max="2" width="9.00390625" style="15" customWidth="1"/>
    <col min="3" max="15" width="9.125" style="15" bestFit="1" customWidth="1"/>
    <col min="16" max="16384" width="9.00390625" style="15" customWidth="1"/>
  </cols>
  <sheetData>
    <row r="1" spans="1:16" ht="60.75" customHeight="1">
      <c r="A1" s="46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>
      <c r="A2" s="14" t="s">
        <v>0</v>
      </c>
      <c r="B2" s="14" t="s">
        <v>1</v>
      </c>
      <c r="C2" s="36" t="s">
        <v>2</v>
      </c>
      <c r="D2" s="37"/>
      <c r="E2" s="37"/>
      <c r="F2" s="38"/>
      <c r="G2" s="36" t="s">
        <v>3</v>
      </c>
      <c r="H2" s="37"/>
      <c r="I2" s="37"/>
      <c r="J2" s="38"/>
      <c r="K2" s="36" t="s">
        <v>4</v>
      </c>
      <c r="L2" s="37"/>
      <c r="M2" s="37"/>
      <c r="N2" s="38"/>
      <c r="O2" s="39" t="s">
        <v>43</v>
      </c>
      <c r="P2" s="39" t="s">
        <v>44</v>
      </c>
    </row>
    <row r="3" spans="1:16" ht="14.25">
      <c r="A3" s="14"/>
      <c r="B3" s="14"/>
      <c r="C3" s="14" t="s">
        <v>45</v>
      </c>
      <c r="D3" s="14" t="s">
        <v>6</v>
      </c>
      <c r="E3" s="14" t="s">
        <v>7</v>
      </c>
      <c r="F3" s="14" t="s">
        <v>46</v>
      </c>
      <c r="G3" s="14" t="s">
        <v>47</v>
      </c>
      <c r="H3" s="14" t="s">
        <v>6</v>
      </c>
      <c r="I3" s="14" t="s">
        <v>7</v>
      </c>
      <c r="J3" s="14" t="s">
        <v>46</v>
      </c>
      <c r="K3" s="14" t="s">
        <v>48</v>
      </c>
      <c r="L3" s="14" t="s">
        <v>6</v>
      </c>
      <c r="M3" s="14" t="s">
        <v>7</v>
      </c>
      <c r="N3" s="14" t="s">
        <v>46</v>
      </c>
      <c r="O3" s="40"/>
      <c r="P3" s="40"/>
    </row>
    <row r="4" spans="1:16" ht="14.25">
      <c r="A4" s="14">
        <v>2016217005</v>
      </c>
      <c r="B4" s="14" t="s">
        <v>60</v>
      </c>
      <c r="C4" s="52">
        <v>98.825</v>
      </c>
      <c r="D4" s="52">
        <v>6</v>
      </c>
      <c r="E4" s="52">
        <v>0</v>
      </c>
      <c r="F4" s="52">
        <v>92.41789728895746</v>
      </c>
      <c r="G4" s="52">
        <v>85.26227272727272</v>
      </c>
      <c r="H4" s="52">
        <v>8</v>
      </c>
      <c r="I4" s="52">
        <v>0</v>
      </c>
      <c r="J4" s="52">
        <v>100</v>
      </c>
      <c r="K4" s="52">
        <v>98.58333333333333</v>
      </c>
      <c r="L4" s="52">
        <v>0</v>
      </c>
      <c r="M4" s="52">
        <v>0</v>
      </c>
      <c r="N4" s="52">
        <v>91.38663576670528</v>
      </c>
      <c r="O4" s="52">
        <v>97.62224303446202</v>
      </c>
      <c r="P4" s="14">
        <v>1</v>
      </c>
    </row>
    <row r="5" spans="1:16" ht="14.25">
      <c r="A5" s="14">
        <v>2016217003</v>
      </c>
      <c r="B5" s="14" t="s">
        <v>61</v>
      </c>
      <c r="C5" s="52">
        <v>98.825</v>
      </c>
      <c r="D5" s="52">
        <v>14.6</v>
      </c>
      <c r="E5" s="52">
        <v>0</v>
      </c>
      <c r="F5" s="52">
        <v>100</v>
      </c>
      <c r="G5" s="52">
        <v>85.09545454545454</v>
      </c>
      <c r="H5" s="52">
        <v>4</v>
      </c>
      <c r="I5" s="52">
        <v>0</v>
      </c>
      <c r="J5" s="52">
        <v>95.53215028974984</v>
      </c>
      <c r="K5" s="52">
        <v>98.45833333333333</v>
      </c>
      <c r="L5" s="52">
        <v>0</v>
      </c>
      <c r="M5" s="52">
        <v>0</v>
      </c>
      <c r="N5" s="52">
        <v>91.27076091154885</v>
      </c>
      <c r="O5" s="52">
        <v>95.99958129397977</v>
      </c>
      <c r="P5" s="14">
        <v>2</v>
      </c>
    </row>
    <row r="6" spans="1:16" ht="14.25">
      <c r="A6" s="14">
        <v>2016217004</v>
      </c>
      <c r="B6" s="14" t="s">
        <v>62</v>
      </c>
      <c r="C6" s="52">
        <v>98.76666666666667</v>
      </c>
      <c r="D6" s="52">
        <v>3</v>
      </c>
      <c r="E6" s="52">
        <v>0</v>
      </c>
      <c r="F6" s="52">
        <v>89.72154874733671</v>
      </c>
      <c r="G6" s="52">
        <v>86.51090909090908</v>
      </c>
      <c r="H6" s="52">
        <v>4</v>
      </c>
      <c r="I6" s="52">
        <v>0</v>
      </c>
      <c r="J6" s="52">
        <v>97.04986426353831</v>
      </c>
      <c r="K6" s="52">
        <v>97.875</v>
      </c>
      <c r="L6" s="52">
        <v>10</v>
      </c>
      <c r="M6" s="52">
        <v>0</v>
      </c>
      <c r="N6" s="52">
        <v>100</v>
      </c>
      <c r="O6" s="52">
        <v>95.87921473394417</v>
      </c>
      <c r="P6" s="14">
        <v>3</v>
      </c>
    </row>
    <row r="7" spans="1:16" ht="14.25">
      <c r="A7" s="14">
        <v>2016217001</v>
      </c>
      <c r="B7" s="14" t="s">
        <v>63</v>
      </c>
      <c r="C7" s="52">
        <v>98.89166666666667</v>
      </c>
      <c r="D7" s="52">
        <v>8</v>
      </c>
      <c r="E7" s="52">
        <v>0</v>
      </c>
      <c r="F7" s="52">
        <v>94.23995297920798</v>
      </c>
      <c r="G7" s="52">
        <v>89.43333333333334</v>
      </c>
      <c r="H7" s="52">
        <v>0</v>
      </c>
      <c r="I7" s="52">
        <v>0</v>
      </c>
      <c r="J7" s="52">
        <v>95.89443911029666</v>
      </c>
      <c r="K7" s="52">
        <v>98.375</v>
      </c>
      <c r="L7" s="52">
        <v>0</v>
      </c>
      <c r="M7" s="52">
        <v>0</v>
      </c>
      <c r="N7" s="52">
        <v>91.19351100811124</v>
      </c>
      <c r="O7" s="52">
        <v>95.09344907386038</v>
      </c>
      <c r="P7" s="14">
        <v>4</v>
      </c>
    </row>
    <row r="8" spans="1:16" ht="14.25">
      <c r="A8" s="14">
        <v>2016217002</v>
      </c>
      <c r="B8" s="14" t="s">
        <v>64</v>
      </c>
      <c r="C8" s="52">
        <v>98.26249999999999</v>
      </c>
      <c r="D8" s="52">
        <v>4</v>
      </c>
      <c r="E8" s="52">
        <v>0</v>
      </c>
      <c r="F8" s="52">
        <v>90.15869517302181</v>
      </c>
      <c r="G8" s="52">
        <v>88.125</v>
      </c>
      <c r="H8" s="52">
        <v>0</v>
      </c>
      <c r="I8" s="52">
        <v>0</v>
      </c>
      <c r="J8" s="52">
        <v>94.4915853141434</v>
      </c>
      <c r="K8" s="52">
        <v>98.54166666666667</v>
      </c>
      <c r="L8" s="52">
        <v>0</v>
      </c>
      <c r="M8" s="52">
        <v>0</v>
      </c>
      <c r="N8" s="52">
        <v>91.3480108149865</v>
      </c>
      <c r="O8" s="52">
        <v>93.3106498360034</v>
      </c>
      <c r="P8" s="14">
        <v>5</v>
      </c>
    </row>
  </sheetData>
  <sheetProtection/>
  <mergeCells count="6">
    <mergeCell ref="A1:P1"/>
    <mergeCell ref="C2:F2"/>
    <mergeCell ref="G2:J2"/>
    <mergeCell ref="K2:N2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S9" sqref="S9"/>
    </sheetView>
  </sheetViews>
  <sheetFormatPr defaultColWidth="9.00390625" defaultRowHeight="14.25"/>
  <cols>
    <col min="1" max="1" width="11.625" style="15" bestFit="1" customWidth="1"/>
    <col min="2" max="2" width="9.00390625" style="15" customWidth="1"/>
    <col min="3" max="5" width="9.125" style="15" bestFit="1" customWidth="1"/>
    <col min="6" max="6" width="9.50390625" style="15" bestFit="1" customWidth="1"/>
    <col min="7" max="7" width="12.75390625" style="15" bestFit="1" customWidth="1"/>
    <col min="8" max="15" width="9.125" style="15" bestFit="1" customWidth="1"/>
    <col min="16" max="16384" width="9.00390625" style="15" customWidth="1"/>
  </cols>
  <sheetData>
    <row r="1" spans="1:16" ht="27.75" customHeight="1">
      <c r="A1" s="46" t="s">
        <v>152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>
      <c r="A2" s="35" t="s">
        <v>0</v>
      </c>
      <c r="B2" s="35" t="s">
        <v>1</v>
      </c>
      <c r="C2" s="35" t="s">
        <v>2</v>
      </c>
      <c r="D2" s="35"/>
      <c r="E2" s="35"/>
      <c r="F2" s="35"/>
      <c r="G2" s="35" t="s">
        <v>3</v>
      </c>
      <c r="H2" s="35"/>
      <c r="I2" s="35"/>
      <c r="J2" s="35"/>
      <c r="K2" s="35" t="s">
        <v>4</v>
      </c>
      <c r="L2" s="35"/>
      <c r="M2" s="35"/>
      <c r="N2" s="14"/>
      <c r="O2" s="35" t="s">
        <v>65</v>
      </c>
      <c r="P2" s="35" t="s">
        <v>44</v>
      </c>
    </row>
    <row r="3" spans="1:16" ht="14.25">
      <c r="A3" s="35"/>
      <c r="B3" s="35"/>
      <c r="C3" s="14" t="s">
        <v>45</v>
      </c>
      <c r="D3" s="14" t="s">
        <v>6</v>
      </c>
      <c r="E3" s="14" t="s">
        <v>7</v>
      </c>
      <c r="F3" s="14" t="s">
        <v>46</v>
      </c>
      <c r="G3" s="14" t="s">
        <v>47</v>
      </c>
      <c r="H3" s="14" t="s">
        <v>6</v>
      </c>
      <c r="I3" s="14" t="s">
        <v>7</v>
      </c>
      <c r="J3" s="14" t="s">
        <v>46</v>
      </c>
      <c r="K3" s="14" t="s">
        <v>48</v>
      </c>
      <c r="L3" s="14" t="s">
        <v>6</v>
      </c>
      <c r="M3" s="14" t="s">
        <v>7</v>
      </c>
      <c r="N3" s="14" t="s">
        <v>46</v>
      </c>
      <c r="O3" s="35"/>
      <c r="P3" s="35"/>
    </row>
    <row r="4" spans="1:16" ht="14.25">
      <c r="A4" s="50">
        <v>2016217022</v>
      </c>
      <c r="B4" s="50" t="s">
        <v>66</v>
      </c>
      <c r="C4" s="51">
        <v>98.64999999999999</v>
      </c>
      <c r="D4" s="51">
        <v>5.4</v>
      </c>
      <c r="E4" s="51">
        <v>0</v>
      </c>
      <c r="F4" s="51">
        <v>95.09520182787509</v>
      </c>
      <c r="G4" s="51">
        <v>89.88499999999999</v>
      </c>
      <c r="H4" s="51">
        <v>4.417</v>
      </c>
      <c r="I4" s="51">
        <v>0</v>
      </c>
      <c r="J4" s="51">
        <v>100</v>
      </c>
      <c r="K4" s="51">
        <v>98.5</v>
      </c>
      <c r="L4" s="51">
        <v>6</v>
      </c>
      <c r="M4" s="51">
        <v>0</v>
      </c>
      <c r="N4" s="51">
        <v>84.8730964467005</v>
      </c>
      <c r="O4" s="51">
        <v>97.50635001024507</v>
      </c>
      <c r="P4" s="14">
        <v>1</v>
      </c>
    </row>
    <row r="5" spans="1:16" ht="14.25">
      <c r="A5" s="50">
        <v>2016217023</v>
      </c>
      <c r="B5" s="50" t="s">
        <v>67</v>
      </c>
      <c r="C5" s="51">
        <v>98.41666666666667</v>
      </c>
      <c r="D5" s="51">
        <v>11</v>
      </c>
      <c r="E5" s="51">
        <v>0</v>
      </c>
      <c r="F5" s="51">
        <v>100</v>
      </c>
      <c r="G5" s="51">
        <v>83.73777777777777</v>
      </c>
      <c r="H5" s="51">
        <v>5.333</v>
      </c>
      <c r="I5" s="51">
        <v>0</v>
      </c>
      <c r="J5" s="51">
        <v>94.45269217808506</v>
      </c>
      <c r="K5" s="51">
        <v>98.29166666666667</v>
      </c>
      <c r="L5" s="51">
        <v>8</v>
      </c>
      <c r="M5" s="51">
        <v>0</v>
      </c>
      <c r="N5" s="51">
        <v>86.32825719120136</v>
      </c>
      <c r="O5" s="51">
        <v>94.74971024377967</v>
      </c>
      <c r="P5" s="14">
        <v>2</v>
      </c>
    </row>
    <row r="6" spans="1:16" ht="14.25">
      <c r="A6" s="50">
        <v>2016217020</v>
      </c>
      <c r="B6" s="50" t="s">
        <v>68</v>
      </c>
      <c r="C6" s="51">
        <v>97.21666666666667</v>
      </c>
      <c r="D6" s="51">
        <v>8.8</v>
      </c>
      <c r="E6" s="51">
        <v>0</v>
      </c>
      <c r="F6" s="51">
        <v>96.89261233815688</v>
      </c>
      <c r="G6" s="51">
        <v>84.94555555555556</v>
      </c>
      <c r="H6" s="51">
        <v>2</v>
      </c>
      <c r="I6" s="51">
        <v>0</v>
      </c>
      <c r="J6" s="51">
        <v>92.19905787316873</v>
      </c>
      <c r="K6" s="51">
        <v>98.125</v>
      </c>
      <c r="L6" s="51">
        <v>25</v>
      </c>
      <c r="M6" s="51">
        <v>0</v>
      </c>
      <c r="N6" s="51">
        <v>100</v>
      </c>
      <c r="O6" s="51">
        <v>93.91786297884948</v>
      </c>
      <c r="P6" s="14">
        <v>3</v>
      </c>
    </row>
    <row r="7" spans="1:16" ht="14.25">
      <c r="A7" s="50">
        <v>2016217018</v>
      </c>
      <c r="B7" s="50" t="s">
        <v>69</v>
      </c>
      <c r="C7" s="51">
        <v>98.57083333333333</v>
      </c>
      <c r="D7" s="51">
        <v>6</v>
      </c>
      <c r="E7" s="51">
        <v>0</v>
      </c>
      <c r="F7" s="51">
        <v>95.57121096725055</v>
      </c>
      <c r="G7" s="51">
        <v>86.31806722689076</v>
      </c>
      <c r="H7" s="51">
        <v>2</v>
      </c>
      <c r="I7" s="51">
        <v>0</v>
      </c>
      <c r="J7" s="51">
        <v>93.65450067537355</v>
      </c>
      <c r="K7" s="51">
        <v>98.125</v>
      </c>
      <c r="L7" s="51">
        <v>0</v>
      </c>
      <c r="M7" s="51">
        <v>0</v>
      </c>
      <c r="N7" s="51">
        <v>79.69543147208122</v>
      </c>
      <c r="O7" s="51">
        <v>92.64193581341972</v>
      </c>
      <c r="P7" s="14">
        <v>4</v>
      </c>
    </row>
    <row r="8" spans="1:16" ht="14.25">
      <c r="A8" s="50">
        <v>2016217017</v>
      </c>
      <c r="B8" s="50" t="s">
        <v>70</v>
      </c>
      <c r="C8" s="51">
        <v>98.46666666666667</v>
      </c>
      <c r="D8" s="51">
        <v>9.6</v>
      </c>
      <c r="E8" s="51">
        <v>0</v>
      </c>
      <c r="F8" s="51">
        <v>98.76618431073875</v>
      </c>
      <c r="G8" s="51">
        <v>84.83</v>
      </c>
      <c r="H8" s="51">
        <v>2.5</v>
      </c>
      <c r="I8" s="51">
        <v>0</v>
      </c>
      <c r="J8" s="51">
        <v>92.60673156454794</v>
      </c>
      <c r="K8" s="51">
        <v>98.66666666666667</v>
      </c>
      <c r="L8" s="51">
        <v>0</v>
      </c>
      <c r="M8" s="51">
        <v>0</v>
      </c>
      <c r="N8" s="51">
        <v>80.13536379018613</v>
      </c>
      <c r="O8" s="51">
        <v>92.59148533634992</v>
      </c>
      <c r="P8" s="14">
        <v>5</v>
      </c>
    </row>
    <row r="9" spans="1:16" ht="14.25">
      <c r="A9" s="50">
        <v>2016217021</v>
      </c>
      <c r="B9" s="50" t="s">
        <v>71</v>
      </c>
      <c r="C9" s="51">
        <v>97.97083333333333</v>
      </c>
      <c r="D9" s="51">
        <v>2</v>
      </c>
      <c r="E9" s="51">
        <v>0</v>
      </c>
      <c r="F9" s="51">
        <v>91.36709824828637</v>
      </c>
      <c r="G9" s="51">
        <v>86.68970588235294</v>
      </c>
      <c r="H9" s="51">
        <v>0</v>
      </c>
      <c r="I9" s="51">
        <v>0</v>
      </c>
      <c r="J9" s="51">
        <v>91.92774902160393</v>
      </c>
      <c r="K9" s="51">
        <v>98.20833333333333</v>
      </c>
      <c r="L9" s="51">
        <v>0</v>
      </c>
      <c r="M9" s="51">
        <v>0</v>
      </c>
      <c r="N9" s="51">
        <v>79.76311336717427</v>
      </c>
      <c r="O9" s="51">
        <v>90.59915530149745</v>
      </c>
      <c r="P9" s="14">
        <v>6</v>
      </c>
    </row>
    <row r="10" spans="1:16" ht="14.25">
      <c r="A10" s="50">
        <v>2016217019</v>
      </c>
      <c r="B10" s="50" t="s">
        <v>72</v>
      </c>
      <c r="C10" s="51">
        <v>98.83333333333333</v>
      </c>
      <c r="D10" s="51">
        <v>1</v>
      </c>
      <c r="E10" s="51">
        <v>0</v>
      </c>
      <c r="F10" s="51">
        <v>91.24143183549123</v>
      </c>
      <c r="G10" s="51">
        <v>85.61258659469186</v>
      </c>
      <c r="H10" s="51">
        <v>0</v>
      </c>
      <c r="I10" s="51">
        <v>0</v>
      </c>
      <c r="J10" s="51">
        <v>90.78554706654351</v>
      </c>
      <c r="K10" s="51">
        <v>98.20833333333333</v>
      </c>
      <c r="L10" s="51">
        <v>0</v>
      </c>
      <c r="M10" s="51">
        <v>0</v>
      </c>
      <c r="N10" s="51">
        <v>79.76311336717427</v>
      </c>
      <c r="O10" s="51">
        <v>89.77448065039613</v>
      </c>
      <c r="P10" s="14">
        <v>7</v>
      </c>
    </row>
    <row r="11" spans="1:16" ht="14.25">
      <c r="A11" s="50">
        <v>2016217026</v>
      </c>
      <c r="B11" s="50" t="s">
        <v>73</v>
      </c>
      <c r="C11" s="51">
        <v>97.24583333333332</v>
      </c>
      <c r="D11" s="51">
        <v>3</v>
      </c>
      <c r="E11" s="51">
        <v>0</v>
      </c>
      <c r="F11" s="51">
        <v>91.61843107387661</v>
      </c>
      <c r="G11" s="51">
        <v>84.80999999999999</v>
      </c>
      <c r="H11" s="51">
        <v>0</v>
      </c>
      <c r="I11" s="51">
        <v>0</v>
      </c>
      <c r="J11" s="51">
        <v>89.93446586498695</v>
      </c>
      <c r="K11" s="51">
        <v>98.125</v>
      </c>
      <c r="L11" s="51">
        <v>5</v>
      </c>
      <c r="M11" s="51">
        <v>0</v>
      </c>
      <c r="N11" s="51">
        <v>83.75634517766497</v>
      </c>
      <c r="O11" s="51">
        <v>89.65344683803268</v>
      </c>
      <c r="P11" s="14">
        <v>8</v>
      </c>
    </row>
  </sheetData>
  <sheetProtection/>
  <mergeCells count="8">
    <mergeCell ref="A1:P1"/>
    <mergeCell ref="A2:A3"/>
    <mergeCell ref="B2:B3"/>
    <mergeCell ref="C2:F2"/>
    <mergeCell ref="G2:J2"/>
    <mergeCell ref="K2:M2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R11" sqref="R11"/>
    </sheetView>
  </sheetViews>
  <sheetFormatPr defaultColWidth="9.00390625" defaultRowHeight="14.25"/>
  <cols>
    <col min="1" max="1" width="10.50390625" style="0" customWidth="1"/>
    <col min="2" max="2" width="8.50390625" style="0" customWidth="1"/>
    <col min="3" max="3" width="7.375" style="0" customWidth="1"/>
    <col min="4" max="4" width="7.125" style="0" customWidth="1"/>
    <col min="5" max="6" width="7.25390625" style="0" customWidth="1"/>
    <col min="7" max="7" width="9.625" style="0" customWidth="1"/>
    <col min="8" max="8" width="7.25390625" style="0" customWidth="1"/>
    <col min="9" max="9" width="6.75390625" style="0" customWidth="1"/>
    <col min="10" max="10" width="7.50390625" style="0" customWidth="1"/>
    <col min="11" max="11" width="6.375" style="0" customWidth="1"/>
    <col min="12" max="12" width="6.75390625" style="0" customWidth="1"/>
    <col min="13" max="13" width="7.125" style="0" customWidth="1"/>
    <col min="14" max="14" width="7.375" style="0" customWidth="1"/>
    <col min="15" max="15" width="9.125" style="0" customWidth="1"/>
    <col min="16" max="16" width="8.375" style="0" customWidth="1"/>
  </cols>
  <sheetData>
    <row r="1" spans="1:16" ht="33" customHeight="1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.75">
      <c r="A2" s="33" t="s">
        <v>0</v>
      </c>
      <c r="B2" s="33" t="s">
        <v>1</v>
      </c>
      <c r="C2" s="42" t="s">
        <v>2</v>
      </c>
      <c r="D2" s="43"/>
      <c r="E2" s="43"/>
      <c r="F2" s="43"/>
      <c r="G2" s="42" t="s">
        <v>3</v>
      </c>
      <c r="H2" s="43"/>
      <c r="I2" s="43"/>
      <c r="J2" s="43"/>
      <c r="K2" s="42" t="s">
        <v>4</v>
      </c>
      <c r="L2" s="43"/>
      <c r="M2" s="43"/>
      <c r="N2" s="43"/>
      <c r="O2" s="33" t="s">
        <v>5</v>
      </c>
      <c r="P2" s="33" t="s">
        <v>14</v>
      </c>
    </row>
    <row r="3" spans="1:16" ht="14.25">
      <c r="A3" s="33"/>
      <c r="B3" s="33"/>
      <c r="C3" s="16" t="s">
        <v>9</v>
      </c>
      <c r="D3" s="16" t="s">
        <v>6</v>
      </c>
      <c r="E3" s="17" t="s">
        <v>7</v>
      </c>
      <c r="F3" s="16" t="s">
        <v>8</v>
      </c>
      <c r="G3" s="16" t="s">
        <v>10</v>
      </c>
      <c r="H3" s="16" t="s">
        <v>6</v>
      </c>
      <c r="I3" s="16" t="s">
        <v>7</v>
      </c>
      <c r="J3" s="16" t="s">
        <v>8</v>
      </c>
      <c r="K3" s="16" t="s">
        <v>11</v>
      </c>
      <c r="L3" s="16" t="s">
        <v>12</v>
      </c>
      <c r="M3" s="16" t="s">
        <v>13</v>
      </c>
      <c r="N3" s="16" t="s">
        <v>8</v>
      </c>
      <c r="O3" s="33"/>
      <c r="P3" s="33"/>
    </row>
    <row r="4" spans="1:18" ht="18" customHeight="1">
      <c r="A4" s="17">
        <v>2016217627</v>
      </c>
      <c r="B4" s="17" t="s">
        <v>75</v>
      </c>
      <c r="C4" s="18">
        <v>98</v>
      </c>
      <c r="D4" s="18">
        <v>15</v>
      </c>
      <c r="E4" s="17"/>
      <c r="F4" s="19">
        <v>99.20983318700615</v>
      </c>
      <c r="G4" s="18">
        <v>86.98714285714286</v>
      </c>
      <c r="H4" s="18">
        <v>32</v>
      </c>
      <c r="I4" s="17"/>
      <c r="J4" s="19">
        <v>100</v>
      </c>
      <c r="K4" s="18">
        <v>98</v>
      </c>
      <c r="L4" s="18">
        <v>0</v>
      </c>
      <c r="M4" s="17"/>
      <c r="N4" s="19">
        <v>86.72566371681415</v>
      </c>
      <c r="O4" s="18">
        <f aca="true" t="shared" si="0" ref="O4:O43">0.2*F4+0.7*J4+0.1*N4</f>
        <v>98.51453300908264</v>
      </c>
      <c r="P4" s="17">
        <v>1</v>
      </c>
      <c r="Q4" s="20"/>
      <c r="R4" s="21"/>
    </row>
    <row r="5" spans="1:18" ht="18" customHeight="1">
      <c r="A5" s="17">
        <v>2016217623</v>
      </c>
      <c r="B5" s="17" t="s">
        <v>76</v>
      </c>
      <c r="C5" s="18">
        <v>98.3</v>
      </c>
      <c r="D5" s="18">
        <v>13</v>
      </c>
      <c r="E5" s="17"/>
      <c r="F5" s="19">
        <v>97.71729587357332</v>
      </c>
      <c r="G5" s="18">
        <v>86.80571428571427</v>
      </c>
      <c r="H5" s="18">
        <v>29.15</v>
      </c>
      <c r="I5" s="17"/>
      <c r="J5" s="19">
        <v>97.45230577133181</v>
      </c>
      <c r="K5" s="18">
        <v>98</v>
      </c>
      <c r="L5" s="18">
        <v>0</v>
      </c>
      <c r="M5" s="17"/>
      <c r="N5" s="19">
        <v>86.72566371681415</v>
      </c>
      <c r="O5" s="18">
        <f t="shared" si="0"/>
        <v>96.43263958632835</v>
      </c>
      <c r="P5" s="17">
        <v>2</v>
      </c>
      <c r="Q5" s="20"/>
      <c r="R5" s="21"/>
    </row>
    <row r="6" spans="1:18" ht="18" customHeight="1">
      <c r="A6" s="17">
        <v>2016217631</v>
      </c>
      <c r="B6" s="17" t="s">
        <v>77</v>
      </c>
      <c r="C6" s="18">
        <v>98.3</v>
      </c>
      <c r="D6" s="18">
        <v>9</v>
      </c>
      <c r="E6" s="18"/>
      <c r="F6" s="19">
        <v>94.20544337137841</v>
      </c>
      <c r="G6" s="18">
        <v>88.25642857142856</v>
      </c>
      <c r="H6" s="18">
        <v>16.67</v>
      </c>
      <c r="I6" s="18"/>
      <c r="J6" s="19">
        <v>88.18299696245691</v>
      </c>
      <c r="K6" s="18">
        <v>98</v>
      </c>
      <c r="L6" s="18">
        <v>0</v>
      </c>
      <c r="M6" s="18"/>
      <c r="N6" s="19">
        <v>86.72566371681415</v>
      </c>
      <c r="O6" s="18">
        <f t="shared" si="0"/>
        <v>89.24175291967693</v>
      </c>
      <c r="P6" s="17">
        <v>3</v>
      </c>
      <c r="Q6" s="20"/>
      <c r="R6" s="21"/>
    </row>
    <row r="7" spans="1:18" ht="18" customHeight="1">
      <c r="A7" s="17">
        <v>2016217633</v>
      </c>
      <c r="B7" s="17" t="s">
        <v>78</v>
      </c>
      <c r="C7" s="18">
        <v>97.055</v>
      </c>
      <c r="D7" s="18">
        <v>12</v>
      </c>
      <c r="E7" s="18"/>
      <c r="F7" s="19">
        <v>95.74626865671642</v>
      </c>
      <c r="G7" s="18">
        <v>90.10214285714285</v>
      </c>
      <c r="H7" s="18">
        <v>14</v>
      </c>
      <c r="I7" s="18"/>
      <c r="J7" s="19">
        <v>87.49024504448259</v>
      </c>
      <c r="K7" s="18">
        <v>96.47</v>
      </c>
      <c r="L7" s="18">
        <v>0</v>
      </c>
      <c r="M7" s="18"/>
      <c r="N7" s="19">
        <v>85.3716814159292</v>
      </c>
      <c r="O7" s="18">
        <f t="shared" si="0"/>
        <v>88.92959340407401</v>
      </c>
      <c r="P7" s="17">
        <v>4</v>
      </c>
      <c r="Q7" s="20"/>
      <c r="R7" s="21"/>
    </row>
    <row r="8" spans="1:18" ht="18" customHeight="1">
      <c r="A8" s="17">
        <v>2016217630</v>
      </c>
      <c r="B8" s="17" t="s">
        <v>79</v>
      </c>
      <c r="C8" s="18">
        <v>98.3</v>
      </c>
      <c r="D8" s="18">
        <v>9.93</v>
      </c>
      <c r="E8" s="18"/>
      <c r="F8" s="19">
        <v>95.0219490781387</v>
      </c>
      <c r="G8" s="18">
        <v>90.70285714285713</v>
      </c>
      <c r="H8" s="18">
        <v>10</v>
      </c>
      <c r="I8" s="18"/>
      <c r="J8" s="19">
        <v>84.6333937640321</v>
      </c>
      <c r="K8" s="18">
        <v>98</v>
      </c>
      <c r="L8" s="18">
        <v>0</v>
      </c>
      <c r="M8" s="18"/>
      <c r="N8" s="19">
        <v>86.72566371681415</v>
      </c>
      <c r="O8" s="18">
        <f t="shared" si="0"/>
        <v>86.92033182213163</v>
      </c>
      <c r="P8" s="17">
        <v>5</v>
      </c>
      <c r="Q8" s="20"/>
      <c r="R8" s="21"/>
    </row>
    <row r="9" spans="1:18" ht="18" customHeight="1">
      <c r="A9" s="17">
        <v>2016217610</v>
      </c>
      <c r="B9" s="17" t="s">
        <v>80</v>
      </c>
      <c r="C9" s="18">
        <v>98.69999999999999</v>
      </c>
      <c r="D9" s="18">
        <v>15.2</v>
      </c>
      <c r="E9" s="17"/>
      <c r="F9" s="19">
        <v>100.00000000000001</v>
      </c>
      <c r="G9" s="18">
        <v>90.67999999999999</v>
      </c>
      <c r="H9" s="18">
        <v>6</v>
      </c>
      <c r="I9" s="17"/>
      <c r="J9" s="19">
        <v>81.25247625793904</v>
      </c>
      <c r="K9" s="18">
        <v>99</v>
      </c>
      <c r="L9" s="18">
        <v>0</v>
      </c>
      <c r="M9" s="17"/>
      <c r="N9" s="19">
        <v>87.61061946902655</v>
      </c>
      <c r="O9" s="18">
        <f t="shared" si="0"/>
        <v>85.63779532745998</v>
      </c>
      <c r="P9" s="17">
        <v>6</v>
      </c>
      <c r="Q9" s="20"/>
      <c r="R9" s="21"/>
    </row>
    <row r="10" spans="1:18" ht="18" customHeight="1">
      <c r="A10" s="17">
        <v>2016217628</v>
      </c>
      <c r="B10" s="17" t="s">
        <v>81</v>
      </c>
      <c r="C10" s="18">
        <v>98.3</v>
      </c>
      <c r="D10" s="18">
        <v>8.6</v>
      </c>
      <c r="E10" s="17"/>
      <c r="F10" s="19">
        <v>93.85425812115892</v>
      </c>
      <c r="G10" s="18">
        <v>90.42214285714286</v>
      </c>
      <c r="H10" s="18">
        <v>5.33</v>
      </c>
      <c r="I10" s="17"/>
      <c r="J10" s="19">
        <v>80.47268012150172</v>
      </c>
      <c r="K10" s="18">
        <v>98</v>
      </c>
      <c r="L10" s="18">
        <v>0</v>
      </c>
      <c r="M10" s="17"/>
      <c r="N10" s="19">
        <v>86.72566371681415</v>
      </c>
      <c r="O10" s="18">
        <f t="shared" si="0"/>
        <v>83.7742940809644</v>
      </c>
      <c r="P10" s="17">
        <v>7</v>
      </c>
      <c r="Q10" s="20"/>
      <c r="R10" s="21"/>
    </row>
    <row r="11" spans="1:18" ht="18" customHeight="1">
      <c r="A11" s="17">
        <v>2016217618</v>
      </c>
      <c r="B11" s="17" t="s">
        <v>82</v>
      </c>
      <c r="C11" s="18">
        <v>98</v>
      </c>
      <c r="D11" s="18">
        <v>2</v>
      </c>
      <c r="E11" s="17"/>
      <c r="F11" s="19">
        <v>87.7963125548727</v>
      </c>
      <c r="G11" s="18">
        <v>87.71928571428572</v>
      </c>
      <c r="H11" s="18">
        <v>9</v>
      </c>
      <c r="I11" s="17"/>
      <c r="J11" s="19">
        <v>81.28549303045948</v>
      </c>
      <c r="K11" s="18">
        <v>98</v>
      </c>
      <c r="L11" s="18">
        <v>0</v>
      </c>
      <c r="M11" s="17"/>
      <c r="N11" s="19">
        <v>86.72566371681415</v>
      </c>
      <c r="O11" s="18">
        <f t="shared" si="0"/>
        <v>83.13167400397758</v>
      </c>
      <c r="P11" s="17">
        <v>8</v>
      </c>
      <c r="Q11" s="20"/>
      <c r="R11" s="21"/>
    </row>
    <row r="12" spans="1:18" ht="18" customHeight="1">
      <c r="A12" s="17">
        <v>2016217611</v>
      </c>
      <c r="B12" s="17" t="s">
        <v>83</v>
      </c>
      <c r="C12" s="18">
        <v>98</v>
      </c>
      <c r="D12" s="18">
        <v>5</v>
      </c>
      <c r="E12" s="17"/>
      <c r="F12" s="19">
        <v>90.43020193151888</v>
      </c>
      <c r="G12" s="18">
        <v>86.82071428571427</v>
      </c>
      <c r="H12" s="18">
        <v>9</v>
      </c>
      <c r="I12" s="17"/>
      <c r="J12" s="19">
        <v>80.53030939717375</v>
      </c>
      <c r="K12" s="18">
        <v>98</v>
      </c>
      <c r="L12" s="18">
        <v>0</v>
      </c>
      <c r="M12" s="17"/>
      <c r="N12" s="19">
        <v>86.72566371681415</v>
      </c>
      <c r="O12" s="18">
        <f t="shared" si="0"/>
        <v>83.12982333600681</v>
      </c>
      <c r="P12" s="17">
        <v>9</v>
      </c>
      <c r="Q12" s="20"/>
      <c r="R12" s="21"/>
    </row>
    <row r="13" spans="1:18" ht="18" customHeight="1">
      <c r="A13" s="17">
        <v>2016217625</v>
      </c>
      <c r="B13" s="17" t="s">
        <v>84</v>
      </c>
      <c r="C13" s="18">
        <v>99</v>
      </c>
      <c r="D13" s="18">
        <v>9.2</v>
      </c>
      <c r="E13" s="17"/>
      <c r="F13" s="19">
        <v>94.99561018437227</v>
      </c>
      <c r="G13" s="18">
        <v>86.83857142857143</v>
      </c>
      <c r="H13" s="18">
        <v>7</v>
      </c>
      <c r="I13" s="17"/>
      <c r="J13" s="19">
        <v>78.86446314727883</v>
      </c>
      <c r="K13" s="18">
        <v>98</v>
      </c>
      <c r="L13" s="18">
        <v>0</v>
      </c>
      <c r="M13" s="17"/>
      <c r="N13" s="19">
        <v>86.72566371681415</v>
      </c>
      <c r="O13" s="18">
        <f t="shared" si="0"/>
        <v>82.87681261165103</v>
      </c>
      <c r="P13" s="17">
        <v>10</v>
      </c>
      <c r="Q13" s="20"/>
      <c r="R13" s="21"/>
    </row>
    <row r="14" spans="1:18" ht="18" customHeight="1">
      <c r="A14" s="17">
        <v>2016217617</v>
      </c>
      <c r="B14" s="17" t="s">
        <v>85</v>
      </c>
      <c r="C14" s="18">
        <v>98.3</v>
      </c>
      <c r="D14" s="18">
        <v>14.67</v>
      </c>
      <c r="E14" s="17"/>
      <c r="F14" s="19">
        <v>99.18349429323969</v>
      </c>
      <c r="G14" s="18">
        <v>89.55499999999999</v>
      </c>
      <c r="H14" s="18">
        <v>2</v>
      </c>
      <c r="I14" s="17"/>
      <c r="J14" s="19">
        <v>76.94528820640886</v>
      </c>
      <c r="K14" s="18">
        <v>98</v>
      </c>
      <c r="L14" s="18">
        <v>0</v>
      </c>
      <c r="M14" s="17"/>
      <c r="N14" s="19">
        <v>86.72566371681415</v>
      </c>
      <c r="O14" s="18">
        <f t="shared" si="0"/>
        <v>82.37096697481554</v>
      </c>
      <c r="P14" s="17">
        <v>11</v>
      </c>
      <c r="Q14" s="20"/>
      <c r="R14" s="21"/>
    </row>
    <row r="15" spans="1:18" ht="18" customHeight="1">
      <c r="A15" s="17">
        <v>2016217649</v>
      </c>
      <c r="B15" s="17" t="s">
        <v>86</v>
      </c>
      <c r="C15" s="18">
        <v>97.77647058823528</v>
      </c>
      <c r="D15" s="18">
        <v>9.2</v>
      </c>
      <c r="E15" s="18"/>
      <c r="F15" s="19">
        <v>93.92139647781852</v>
      </c>
      <c r="G15" s="18">
        <v>87.36571428571429</v>
      </c>
      <c r="H15" s="18">
        <v>5.333333333333333</v>
      </c>
      <c r="I15" s="18"/>
      <c r="J15" s="19">
        <v>77.90677664253441</v>
      </c>
      <c r="K15" s="18">
        <v>97.1176470588235</v>
      </c>
      <c r="L15" s="18">
        <v>5</v>
      </c>
      <c r="M15" s="18"/>
      <c r="N15" s="19">
        <v>90.36959916710043</v>
      </c>
      <c r="O15" s="18">
        <f t="shared" si="0"/>
        <v>82.35598286204784</v>
      </c>
      <c r="P15" s="17">
        <v>12</v>
      </c>
      <c r="Q15" s="20"/>
      <c r="R15" s="21"/>
    </row>
    <row r="16" spans="1:18" ht="18" customHeight="1">
      <c r="A16" s="17">
        <v>2016217615</v>
      </c>
      <c r="B16" s="17" t="s">
        <v>87</v>
      </c>
      <c r="C16" s="18">
        <v>98.3</v>
      </c>
      <c r="D16" s="18">
        <v>10.6</v>
      </c>
      <c r="E16" s="17"/>
      <c r="F16" s="19">
        <v>95.61018437225637</v>
      </c>
      <c r="G16" s="18">
        <v>87.43785714285713</v>
      </c>
      <c r="H16" s="18">
        <v>4</v>
      </c>
      <c r="I16" s="17"/>
      <c r="J16" s="19">
        <v>76.84683819380243</v>
      </c>
      <c r="K16" s="18">
        <v>98</v>
      </c>
      <c r="L16" s="18">
        <v>8</v>
      </c>
      <c r="M16" s="17"/>
      <c r="N16" s="19">
        <v>93.80530973451327</v>
      </c>
      <c r="O16" s="18">
        <f t="shared" si="0"/>
        <v>82.29535458356429</v>
      </c>
      <c r="P16" s="17">
        <v>13</v>
      </c>
      <c r="Q16" s="20"/>
      <c r="R16" s="21"/>
    </row>
    <row r="17" spans="1:18" ht="18" customHeight="1">
      <c r="A17" s="17">
        <v>2016217612</v>
      </c>
      <c r="B17" s="17" t="s">
        <v>88</v>
      </c>
      <c r="C17" s="18">
        <v>98</v>
      </c>
      <c r="D17" s="18">
        <v>3.4</v>
      </c>
      <c r="E17" s="17"/>
      <c r="F17" s="19">
        <v>89.02546093064092</v>
      </c>
      <c r="G17" s="18">
        <v>90.09642857142856</v>
      </c>
      <c r="H17" s="18">
        <v>2</v>
      </c>
      <c r="I17" s="17"/>
      <c r="J17" s="19">
        <v>77.40031936223602</v>
      </c>
      <c r="K17" s="18">
        <v>99</v>
      </c>
      <c r="L17" s="18">
        <v>0</v>
      </c>
      <c r="M17" s="17"/>
      <c r="N17" s="19">
        <v>87.61061946902655</v>
      </c>
      <c r="O17" s="18">
        <f t="shared" si="0"/>
        <v>80.74637768659605</v>
      </c>
      <c r="P17" s="17">
        <v>14</v>
      </c>
      <c r="Q17" s="20"/>
      <c r="R17" s="21"/>
    </row>
    <row r="18" spans="1:18" ht="18" customHeight="1">
      <c r="A18" s="17">
        <v>2016217624</v>
      </c>
      <c r="B18" s="17" t="s">
        <v>89</v>
      </c>
      <c r="C18" s="18">
        <v>98</v>
      </c>
      <c r="D18" s="18">
        <v>2</v>
      </c>
      <c r="E18" s="17"/>
      <c r="F18" s="19">
        <v>87.7963125548727</v>
      </c>
      <c r="G18" s="18">
        <v>87.56142857142856</v>
      </c>
      <c r="H18" s="18">
        <v>2.7199999999999998</v>
      </c>
      <c r="I18" s="17"/>
      <c r="J18" s="19">
        <v>75.87494447179166</v>
      </c>
      <c r="K18" s="18">
        <v>98</v>
      </c>
      <c r="L18" s="18">
        <v>15</v>
      </c>
      <c r="M18" s="17"/>
      <c r="N18" s="19">
        <v>100</v>
      </c>
      <c r="O18" s="18">
        <f t="shared" si="0"/>
        <v>80.67172364122871</v>
      </c>
      <c r="P18" s="17">
        <v>15</v>
      </c>
      <c r="Q18" s="20"/>
      <c r="R18" s="21"/>
    </row>
    <row r="19" spans="1:18" ht="18" customHeight="1">
      <c r="A19" s="17">
        <v>2016217645</v>
      </c>
      <c r="B19" s="17" t="s">
        <v>90</v>
      </c>
      <c r="C19" s="18">
        <v>95.78399999999999</v>
      </c>
      <c r="D19" s="18">
        <v>10.8</v>
      </c>
      <c r="E19" s="18"/>
      <c r="F19" s="19">
        <v>93.57682177348552</v>
      </c>
      <c r="G19" s="18">
        <v>88.57428571428571</v>
      </c>
      <c r="H19" s="18">
        <v>2</v>
      </c>
      <c r="I19" s="18"/>
      <c r="J19" s="19">
        <v>76.12106950330768</v>
      </c>
      <c r="K19" s="18">
        <v>96.53</v>
      </c>
      <c r="L19" s="18">
        <v>1</v>
      </c>
      <c r="M19" s="18"/>
      <c r="N19" s="19">
        <v>86.30973451327434</v>
      </c>
      <c r="O19" s="18">
        <f t="shared" si="0"/>
        <v>80.63108645833991</v>
      </c>
      <c r="P19" s="17">
        <v>16</v>
      </c>
      <c r="Q19" s="20"/>
      <c r="R19" s="21"/>
    </row>
    <row r="20" spans="1:18" ht="18" customHeight="1">
      <c r="A20" s="17">
        <v>2016217654</v>
      </c>
      <c r="B20" s="17" t="s">
        <v>91</v>
      </c>
      <c r="C20" s="18">
        <v>97.89999999999999</v>
      </c>
      <c r="D20" s="18">
        <v>14</v>
      </c>
      <c r="E20" s="18"/>
      <c r="F20" s="19">
        <v>98.24407374890255</v>
      </c>
      <c r="G20" s="18">
        <v>83.21357142857141</v>
      </c>
      <c r="H20" s="18">
        <v>4</v>
      </c>
      <c r="I20" s="18"/>
      <c r="J20" s="19">
        <v>73.29663469042272</v>
      </c>
      <c r="K20" s="18">
        <v>96.8823529411765</v>
      </c>
      <c r="L20" s="18">
        <v>10</v>
      </c>
      <c r="M20" s="18"/>
      <c r="N20" s="19">
        <v>94.58615304528894</v>
      </c>
      <c r="O20" s="18">
        <f t="shared" si="0"/>
        <v>80.4150743376053</v>
      </c>
      <c r="P20" s="17">
        <v>17</v>
      </c>
      <c r="Q20" s="20"/>
      <c r="R20" s="21"/>
    </row>
    <row r="21" spans="1:18" ht="18" customHeight="1">
      <c r="A21" s="17">
        <v>2016217640</v>
      </c>
      <c r="B21" s="17" t="s">
        <v>92</v>
      </c>
      <c r="C21" s="18">
        <v>96.63</v>
      </c>
      <c r="D21" s="18">
        <v>9.6</v>
      </c>
      <c r="E21" s="18"/>
      <c r="F21" s="19">
        <v>93.26602282704125</v>
      </c>
      <c r="G21" s="18">
        <v>87.31071428571428</v>
      </c>
      <c r="H21" s="18">
        <v>3</v>
      </c>
      <c r="I21" s="18"/>
      <c r="J21" s="19">
        <v>75.89955697494327</v>
      </c>
      <c r="K21" s="18">
        <v>96.24</v>
      </c>
      <c r="L21" s="18">
        <v>0</v>
      </c>
      <c r="M21" s="18"/>
      <c r="N21" s="19">
        <v>85.16814159292035</v>
      </c>
      <c r="O21" s="18">
        <f t="shared" si="0"/>
        <v>80.29970860716057</v>
      </c>
      <c r="P21" s="17">
        <v>18</v>
      </c>
      <c r="Q21" s="20"/>
      <c r="R21" s="21"/>
    </row>
    <row r="22" spans="1:18" ht="18" customHeight="1">
      <c r="A22" s="17">
        <v>2016217644</v>
      </c>
      <c r="B22" s="17" t="s">
        <v>93</v>
      </c>
      <c r="C22" s="18">
        <v>95.371</v>
      </c>
      <c r="D22" s="18">
        <v>9</v>
      </c>
      <c r="E22" s="18"/>
      <c r="F22" s="19">
        <v>91.6338893766462</v>
      </c>
      <c r="G22" s="18">
        <v>86.02214285714285</v>
      </c>
      <c r="H22" s="18">
        <v>2</v>
      </c>
      <c r="I22" s="18"/>
      <c r="J22" s="19">
        <v>73.9761798993889</v>
      </c>
      <c r="K22" s="18">
        <v>95.59</v>
      </c>
      <c r="L22" s="18">
        <v>17</v>
      </c>
      <c r="M22" s="18"/>
      <c r="N22" s="19">
        <v>99.63716814159292</v>
      </c>
      <c r="O22" s="18">
        <f t="shared" si="0"/>
        <v>80.07382061906075</v>
      </c>
      <c r="P22" s="17">
        <v>19</v>
      </c>
      <c r="Q22" s="20"/>
      <c r="R22" s="21"/>
    </row>
    <row r="23" spans="1:18" ht="18" customHeight="1">
      <c r="A23" s="17">
        <v>2016217639</v>
      </c>
      <c r="B23" s="17" t="s">
        <v>94</v>
      </c>
      <c r="C23" s="18">
        <v>97.7</v>
      </c>
      <c r="D23" s="18">
        <v>13.33</v>
      </c>
      <c r="E23" s="18"/>
      <c r="F23" s="19">
        <v>97.48024582967516</v>
      </c>
      <c r="G23" s="18">
        <v>87.80071428571429</v>
      </c>
      <c r="H23" s="18">
        <v>0</v>
      </c>
      <c r="I23" s="18"/>
      <c r="J23" s="19">
        <v>73.7900853633646</v>
      </c>
      <c r="K23" s="18">
        <v>96.59</v>
      </c>
      <c r="L23" s="18">
        <v>0</v>
      </c>
      <c r="M23" s="18"/>
      <c r="N23" s="19">
        <v>85.47787610619469</v>
      </c>
      <c r="O23" s="18">
        <f t="shared" si="0"/>
        <v>79.69689653090971</v>
      </c>
      <c r="P23" s="17">
        <v>20</v>
      </c>
      <c r="Q23" s="20"/>
      <c r="R23" s="21"/>
    </row>
    <row r="24" spans="1:18" ht="18" customHeight="1">
      <c r="A24" s="17">
        <v>2016217629</v>
      </c>
      <c r="B24" s="17" t="s">
        <v>95</v>
      </c>
      <c r="C24" s="18">
        <v>98.3</v>
      </c>
      <c r="D24" s="18">
        <v>8.33</v>
      </c>
      <c r="E24" s="18"/>
      <c r="F24" s="19">
        <v>93.61720807726076</v>
      </c>
      <c r="G24" s="18">
        <v>86.69928571428571</v>
      </c>
      <c r="H24" s="18">
        <v>2</v>
      </c>
      <c r="I24" s="18"/>
      <c r="J24" s="19">
        <v>74.5452689966503</v>
      </c>
      <c r="K24" s="18">
        <v>98</v>
      </c>
      <c r="L24" s="18">
        <v>0</v>
      </c>
      <c r="M24" s="18"/>
      <c r="N24" s="19">
        <v>86.72566371681415</v>
      </c>
      <c r="O24" s="18">
        <f t="shared" si="0"/>
        <v>79.57769628478876</v>
      </c>
      <c r="P24" s="17">
        <v>21</v>
      </c>
      <c r="Q24" s="20"/>
      <c r="R24" s="21"/>
    </row>
    <row r="25" spans="1:18" ht="18" customHeight="1">
      <c r="A25" s="17">
        <v>2016217616</v>
      </c>
      <c r="B25" s="17" t="s">
        <v>96</v>
      </c>
      <c r="C25" s="18">
        <v>98.3</v>
      </c>
      <c r="D25" s="18">
        <v>8.8</v>
      </c>
      <c r="E25" s="17"/>
      <c r="F25" s="19">
        <v>94.02985074626866</v>
      </c>
      <c r="G25" s="18">
        <v>86.54642857142856</v>
      </c>
      <c r="H25" s="18">
        <v>2</v>
      </c>
      <c r="I25" s="17"/>
      <c r="J25" s="19">
        <v>74.41680373629804</v>
      </c>
      <c r="K25" s="18">
        <v>98</v>
      </c>
      <c r="L25" s="18">
        <v>0</v>
      </c>
      <c r="M25" s="17"/>
      <c r="N25" s="19">
        <v>86.72566371681415</v>
      </c>
      <c r="O25" s="18">
        <f t="shared" si="0"/>
        <v>79.57029913634376</v>
      </c>
      <c r="P25" s="17">
        <v>22</v>
      </c>
      <c r="Q25" s="20"/>
      <c r="R25" s="21"/>
    </row>
    <row r="26" spans="1:18" ht="18" customHeight="1">
      <c r="A26" s="17" t="s">
        <v>97</v>
      </c>
      <c r="B26" s="17" t="s">
        <v>98</v>
      </c>
      <c r="C26" s="18">
        <v>95.40299999999999</v>
      </c>
      <c r="D26" s="18">
        <v>8.8</v>
      </c>
      <c r="E26" s="18"/>
      <c r="F26" s="19">
        <v>91.486391571554</v>
      </c>
      <c r="G26" s="18">
        <v>83.64369747899158</v>
      </c>
      <c r="H26" s="18">
        <v>6</v>
      </c>
      <c r="I26" s="18"/>
      <c r="J26" s="19">
        <v>75.3389780832192</v>
      </c>
      <c r="K26" s="18">
        <v>95.41</v>
      </c>
      <c r="L26" s="18">
        <v>0</v>
      </c>
      <c r="M26" s="18"/>
      <c r="N26" s="19">
        <v>84.43362831858407</v>
      </c>
      <c r="O26" s="18">
        <f t="shared" si="0"/>
        <v>79.47792580442264</v>
      </c>
      <c r="P26" s="17">
        <v>23</v>
      </c>
      <c r="Q26" s="20"/>
      <c r="R26" s="21"/>
    </row>
    <row r="27" spans="1:18" ht="18" customHeight="1">
      <c r="A27" s="17">
        <v>2016217626</v>
      </c>
      <c r="B27" s="17" t="s">
        <v>99</v>
      </c>
      <c r="C27" s="18">
        <v>98</v>
      </c>
      <c r="D27" s="18">
        <v>8</v>
      </c>
      <c r="E27" s="17"/>
      <c r="F27" s="19">
        <v>93.06409130816506</v>
      </c>
      <c r="G27" s="18">
        <v>85.25642857142856</v>
      </c>
      <c r="H27" s="18">
        <v>2</v>
      </c>
      <c r="I27" s="17"/>
      <c r="J27" s="19">
        <v>73.33265298771774</v>
      </c>
      <c r="K27" s="18">
        <v>98</v>
      </c>
      <c r="L27" s="18">
        <v>0</v>
      </c>
      <c r="M27" s="17"/>
      <c r="N27" s="19">
        <v>86.72566371681415</v>
      </c>
      <c r="O27" s="18">
        <f t="shared" si="0"/>
        <v>78.61824172471684</v>
      </c>
      <c r="P27" s="17">
        <v>24</v>
      </c>
      <c r="Q27" s="20"/>
      <c r="R27" s="21"/>
    </row>
    <row r="28" spans="1:18" ht="18" customHeight="1">
      <c r="A28" s="17">
        <v>2016217643</v>
      </c>
      <c r="B28" s="17" t="s">
        <v>100</v>
      </c>
      <c r="C28" s="18">
        <v>96.232</v>
      </c>
      <c r="D28" s="18">
        <v>8.8</v>
      </c>
      <c r="E28" s="18"/>
      <c r="F28" s="19">
        <v>92.21422300263389</v>
      </c>
      <c r="G28" s="18">
        <v>86.26071428571427</v>
      </c>
      <c r="H28" s="18">
        <v>1.28</v>
      </c>
      <c r="I28" s="18"/>
      <c r="J28" s="19">
        <v>73.57157435977476</v>
      </c>
      <c r="K28" s="18">
        <v>96.24</v>
      </c>
      <c r="L28" s="18">
        <v>1</v>
      </c>
      <c r="M28" s="18"/>
      <c r="N28" s="19">
        <v>86.05309734513274</v>
      </c>
      <c r="O28" s="18">
        <f t="shared" si="0"/>
        <v>78.54825638688237</v>
      </c>
      <c r="P28" s="17">
        <v>25</v>
      </c>
      <c r="Q28" s="20"/>
      <c r="R28" s="21"/>
    </row>
    <row r="29" spans="1:18" ht="18" customHeight="1">
      <c r="A29" s="17">
        <v>2016217641</v>
      </c>
      <c r="B29" s="17" t="s">
        <v>101</v>
      </c>
      <c r="C29" s="18">
        <v>97.28399999999999</v>
      </c>
      <c r="D29" s="18">
        <v>10.966666666666667</v>
      </c>
      <c r="E29" s="18"/>
      <c r="F29" s="19">
        <v>95.04009364940006</v>
      </c>
      <c r="G29" s="18">
        <v>86.57571428571428</v>
      </c>
      <c r="H29" s="18">
        <v>0</v>
      </c>
      <c r="I29" s="18"/>
      <c r="J29" s="19">
        <v>72.76056236568176</v>
      </c>
      <c r="K29" s="18">
        <v>95.76</v>
      </c>
      <c r="L29" s="18">
        <v>0</v>
      </c>
      <c r="M29" s="18"/>
      <c r="N29" s="19">
        <v>84.7433628318584</v>
      </c>
      <c r="O29" s="18">
        <f t="shared" si="0"/>
        <v>78.41474866904308</v>
      </c>
      <c r="P29" s="17">
        <v>26</v>
      </c>
      <c r="Q29" s="20"/>
      <c r="R29" s="21"/>
    </row>
    <row r="30" spans="1:18" ht="18" customHeight="1">
      <c r="A30" s="17">
        <v>2016217621</v>
      </c>
      <c r="B30" s="17" t="s">
        <v>102</v>
      </c>
      <c r="C30" s="18">
        <v>98.69999999999999</v>
      </c>
      <c r="D30" s="18">
        <v>6</v>
      </c>
      <c r="E30" s="17"/>
      <c r="F30" s="19">
        <v>91.9227392449517</v>
      </c>
      <c r="G30" s="18">
        <v>86.9992857142857</v>
      </c>
      <c r="H30" s="18">
        <v>0</v>
      </c>
      <c r="I30" s="17"/>
      <c r="J30" s="19">
        <v>73.1165432039476</v>
      </c>
      <c r="K30" s="18">
        <v>99</v>
      </c>
      <c r="L30" s="18">
        <v>0</v>
      </c>
      <c r="M30" s="17"/>
      <c r="N30" s="19">
        <v>87.61061946902655</v>
      </c>
      <c r="O30" s="18">
        <f t="shared" si="0"/>
        <v>78.32719003865631</v>
      </c>
      <c r="P30" s="17">
        <v>27</v>
      </c>
      <c r="Q30" s="20"/>
      <c r="R30" s="21"/>
    </row>
    <row r="31" spans="1:18" ht="18" customHeight="1">
      <c r="A31" s="17" t="s">
        <v>103</v>
      </c>
      <c r="B31" s="17" t="s">
        <v>104</v>
      </c>
      <c r="C31" s="18">
        <v>97.24117647058826</v>
      </c>
      <c r="D31" s="18">
        <v>6.6</v>
      </c>
      <c r="E31" s="18"/>
      <c r="F31" s="19">
        <v>91.1687238547746</v>
      </c>
      <c r="G31" s="18">
        <v>83.39928571428571</v>
      </c>
      <c r="H31" s="18">
        <v>2.6666666666666665</v>
      </c>
      <c r="I31" s="18"/>
      <c r="J31" s="19">
        <v>72.3321447295226</v>
      </c>
      <c r="K31" s="18">
        <v>95.6470588235294</v>
      </c>
      <c r="L31" s="18">
        <v>10</v>
      </c>
      <c r="M31" s="18"/>
      <c r="N31" s="19">
        <v>93.49297241020301</v>
      </c>
      <c r="O31" s="18">
        <f t="shared" si="0"/>
        <v>78.21554332264104</v>
      </c>
      <c r="P31" s="17">
        <v>28</v>
      </c>
      <c r="Q31" s="20"/>
      <c r="R31" s="21"/>
    </row>
    <row r="32" spans="1:18" ht="18" customHeight="1">
      <c r="A32" s="17">
        <v>2016217638</v>
      </c>
      <c r="B32" s="17" t="s">
        <v>105</v>
      </c>
      <c r="C32" s="18">
        <v>97.85799999999999</v>
      </c>
      <c r="D32" s="18">
        <v>5.6</v>
      </c>
      <c r="E32" s="18"/>
      <c r="F32" s="19">
        <v>90.83230904302019</v>
      </c>
      <c r="G32" s="18">
        <v>83.65285714285713</v>
      </c>
      <c r="H32" s="18">
        <v>2</v>
      </c>
      <c r="I32" s="18"/>
      <c r="J32" s="19">
        <v>71.98496836392887</v>
      </c>
      <c r="K32" s="18">
        <v>97.53</v>
      </c>
      <c r="L32" s="18">
        <v>8</v>
      </c>
      <c r="M32" s="18"/>
      <c r="N32" s="19">
        <v>93.38938053097345</v>
      </c>
      <c r="O32" s="18">
        <f t="shared" si="0"/>
        <v>77.89487771645159</v>
      </c>
      <c r="P32" s="17">
        <v>29</v>
      </c>
      <c r="Q32" s="20"/>
      <c r="R32" s="21"/>
    </row>
    <row r="33" spans="1:18" ht="18" customHeight="1">
      <c r="A33" s="17">
        <v>2016217648</v>
      </c>
      <c r="B33" s="17" t="s">
        <v>106</v>
      </c>
      <c r="C33" s="18">
        <v>97.09411764705882</v>
      </c>
      <c r="D33" s="18">
        <v>8.8</v>
      </c>
      <c r="E33" s="18"/>
      <c r="F33" s="19">
        <v>92.97113050663638</v>
      </c>
      <c r="G33" s="18">
        <v>85.76642857142856</v>
      </c>
      <c r="H33" s="18">
        <v>0</v>
      </c>
      <c r="I33" s="18"/>
      <c r="J33" s="19">
        <v>72.08041685176069</v>
      </c>
      <c r="K33" s="18">
        <v>96.5882352941177</v>
      </c>
      <c r="L33" s="18">
        <v>0</v>
      </c>
      <c r="M33" s="18"/>
      <c r="N33" s="19">
        <v>85.47631441957319</v>
      </c>
      <c r="O33" s="18">
        <f t="shared" si="0"/>
        <v>77.59814933951708</v>
      </c>
      <c r="P33" s="17">
        <v>30</v>
      </c>
      <c r="Q33" s="20"/>
      <c r="R33" s="21"/>
    </row>
    <row r="34" spans="1:18" ht="18" customHeight="1">
      <c r="A34" s="17">
        <v>2016217622</v>
      </c>
      <c r="B34" s="17" t="s">
        <v>107</v>
      </c>
      <c r="C34" s="18">
        <v>98</v>
      </c>
      <c r="D34" s="18">
        <v>3</v>
      </c>
      <c r="E34" s="17"/>
      <c r="F34" s="19">
        <v>88.67427568042143</v>
      </c>
      <c r="G34" s="18">
        <v>84.75428571428571</v>
      </c>
      <c r="H34" s="18">
        <v>2</v>
      </c>
      <c r="I34" s="17"/>
      <c r="J34" s="19">
        <v>72.91063860441103</v>
      </c>
      <c r="K34" s="18">
        <v>98</v>
      </c>
      <c r="L34" s="18">
        <v>0</v>
      </c>
      <c r="M34" s="17"/>
      <c r="N34" s="19">
        <v>86.72566371681415</v>
      </c>
      <c r="O34" s="18">
        <f t="shared" si="0"/>
        <v>77.44486853085343</v>
      </c>
      <c r="P34" s="17">
        <v>31</v>
      </c>
      <c r="Q34" s="20"/>
      <c r="R34" s="21"/>
    </row>
    <row r="35" spans="1:18" ht="18" customHeight="1">
      <c r="A35" s="17">
        <v>2016217614</v>
      </c>
      <c r="B35" s="17" t="s">
        <v>108</v>
      </c>
      <c r="C35" s="18">
        <v>98.3</v>
      </c>
      <c r="D35" s="18">
        <v>2</v>
      </c>
      <c r="E35" s="17"/>
      <c r="F35" s="19">
        <v>88.05970149253731</v>
      </c>
      <c r="G35" s="18">
        <v>84.7392857142857</v>
      </c>
      <c r="H35" s="18">
        <v>2</v>
      </c>
      <c r="I35" s="17"/>
      <c r="J35" s="19">
        <v>72.89803220035778</v>
      </c>
      <c r="K35" s="18">
        <v>98</v>
      </c>
      <c r="L35" s="18">
        <v>0</v>
      </c>
      <c r="M35" s="17"/>
      <c r="N35" s="19">
        <v>86.72566371681415</v>
      </c>
      <c r="O35" s="18">
        <f t="shared" si="0"/>
        <v>77.31312921043931</v>
      </c>
      <c r="P35" s="17">
        <v>32</v>
      </c>
      <c r="Q35" s="20"/>
      <c r="R35" s="21"/>
    </row>
    <row r="36" spans="1:18" ht="18" customHeight="1">
      <c r="A36" s="17">
        <v>2016217613</v>
      </c>
      <c r="B36" s="17" t="s">
        <v>109</v>
      </c>
      <c r="C36" s="18">
        <v>98</v>
      </c>
      <c r="D36" s="18">
        <v>2</v>
      </c>
      <c r="E36" s="17"/>
      <c r="F36" s="19">
        <v>87.7963125548727</v>
      </c>
      <c r="G36" s="18">
        <v>84.55214285714285</v>
      </c>
      <c r="H36" s="18">
        <v>2</v>
      </c>
      <c r="I36" s="17"/>
      <c r="J36" s="19">
        <v>72.74075230216951</v>
      </c>
      <c r="K36" s="18">
        <v>98</v>
      </c>
      <c r="L36" s="18">
        <v>0</v>
      </c>
      <c r="M36" s="17"/>
      <c r="N36" s="19">
        <v>86.72566371681415</v>
      </c>
      <c r="O36" s="18">
        <f t="shared" si="0"/>
        <v>77.1503554941746</v>
      </c>
      <c r="P36" s="17">
        <v>33</v>
      </c>
      <c r="Q36" s="20"/>
      <c r="R36" s="21"/>
    </row>
    <row r="37" spans="1:18" ht="18" customHeight="1">
      <c r="A37" s="17">
        <v>2016217619</v>
      </c>
      <c r="B37" s="17" t="s">
        <v>110</v>
      </c>
      <c r="C37" s="18">
        <v>98</v>
      </c>
      <c r="D37" s="18">
        <v>6</v>
      </c>
      <c r="E37" s="17"/>
      <c r="F37" s="19">
        <v>91.30816505706761</v>
      </c>
      <c r="G37" s="18">
        <v>85.12857142857142</v>
      </c>
      <c r="H37" s="18">
        <v>0</v>
      </c>
      <c r="I37" s="17"/>
      <c r="J37" s="19">
        <v>71.54434452701972</v>
      </c>
      <c r="K37" s="18">
        <v>98</v>
      </c>
      <c r="L37" s="18">
        <v>0</v>
      </c>
      <c r="M37" s="17"/>
      <c r="N37" s="19">
        <v>86.72566371681415</v>
      </c>
      <c r="O37" s="18">
        <f t="shared" si="0"/>
        <v>77.01524055200873</v>
      </c>
      <c r="P37" s="17">
        <v>34</v>
      </c>
      <c r="Q37" s="20"/>
      <c r="R37" s="21"/>
    </row>
    <row r="38" spans="1:18" ht="18" customHeight="1">
      <c r="A38" s="17">
        <v>2016217647</v>
      </c>
      <c r="B38" s="17" t="s">
        <v>111</v>
      </c>
      <c r="C38" s="18">
        <v>97.05294117647057</v>
      </c>
      <c r="D38" s="18">
        <v>8.8</v>
      </c>
      <c r="E38" s="18"/>
      <c r="F38" s="19">
        <v>92.93497908381964</v>
      </c>
      <c r="G38" s="18">
        <v>84.315</v>
      </c>
      <c r="H38" s="18">
        <v>0</v>
      </c>
      <c r="I38" s="18"/>
      <c r="J38" s="19">
        <v>70.86059718336915</v>
      </c>
      <c r="K38" s="18">
        <v>96.5294117647059</v>
      </c>
      <c r="L38" s="18">
        <v>0</v>
      </c>
      <c r="M38" s="18"/>
      <c r="N38" s="19">
        <v>85.42425819885477</v>
      </c>
      <c r="O38" s="18">
        <f t="shared" si="0"/>
        <v>76.73183966500781</v>
      </c>
      <c r="P38" s="17">
        <v>35</v>
      </c>
      <c r="Q38" s="20"/>
      <c r="R38" s="21"/>
    </row>
    <row r="39" spans="1:18" ht="18" customHeight="1">
      <c r="A39" s="17">
        <v>2016217620</v>
      </c>
      <c r="B39" s="17" t="s">
        <v>112</v>
      </c>
      <c r="C39" s="18">
        <v>98.3</v>
      </c>
      <c r="D39" s="18">
        <v>1</v>
      </c>
      <c r="E39" s="17"/>
      <c r="F39" s="19">
        <v>87.1817383669886</v>
      </c>
      <c r="G39" s="18">
        <v>82.46</v>
      </c>
      <c r="H39" s="18">
        <v>2</v>
      </c>
      <c r="I39" s="17"/>
      <c r="J39" s="19">
        <v>70.98245908921733</v>
      </c>
      <c r="K39" s="18">
        <v>98</v>
      </c>
      <c r="L39" s="18">
        <v>10</v>
      </c>
      <c r="M39" s="17"/>
      <c r="N39" s="19">
        <v>95.57522123893806</v>
      </c>
      <c r="O39" s="18">
        <f t="shared" si="0"/>
        <v>76.68159115974366</v>
      </c>
      <c r="P39" s="17">
        <v>36</v>
      </c>
      <c r="Q39" s="20"/>
      <c r="R39" s="21"/>
    </row>
    <row r="40" spans="1:18" ht="18" customHeight="1">
      <c r="A40" s="17">
        <v>2016217646</v>
      </c>
      <c r="B40" s="17" t="s">
        <v>113</v>
      </c>
      <c r="C40" s="18">
        <v>95.65882352941173</v>
      </c>
      <c r="D40" s="18">
        <v>10.366666666666667</v>
      </c>
      <c r="E40" s="18"/>
      <c r="F40" s="19">
        <v>93.08647076038491</v>
      </c>
      <c r="G40" s="18">
        <v>83.785</v>
      </c>
      <c r="H40" s="18">
        <v>0</v>
      </c>
      <c r="I40" s="18"/>
      <c r="J40" s="19">
        <v>70.41517090682066</v>
      </c>
      <c r="K40" s="18">
        <v>97</v>
      </c>
      <c r="L40" s="18">
        <v>1</v>
      </c>
      <c r="M40" s="18"/>
      <c r="N40" s="19">
        <v>86.72566371681415</v>
      </c>
      <c r="O40" s="18">
        <f t="shared" si="0"/>
        <v>76.58048015853285</v>
      </c>
      <c r="P40" s="17">
        <v>37</v>
      </c>
      <c r="Q40" s="20"/>
      <c r="R40" s="21"/>
    </row>
    <row r="41" spans="1:18" ht="18" customHeight="1">
      <c r="A41" s="17" t="s">
        <v>114</v>
      </c>
      <c r="B41" s="17" t="s">
        <v>115</v>
      </c>
      <c r="C41" s="18">
        <v>97.48823529411762</v>
      </c>
      <c r="D41" s="18">
        <v>6</v>
      </c>
      <c r="E41" s="18"/>
      <c r="F41" s="19">
        <v>90.85885451634559</v>
      </c>
      <c r="G41" s="18">
        <v>84.09571428571428</v>
      </c>
      <c r="H41" s="18">
        <v>0</v>
      </c>
      <c r="I41" s="18"/>
      <c r="J41" s="19">
        <v>70.6763035622096</v>
      </c>
      <c r="K41" s="18">
        <v>96.3529411764706</v>
      </c>
      <c r="L41" s="18">
        <v>0</v>
      </c>
      <c r="M41" s="18"/>
      <c r="N41" s="19">
        <v>85.26808953669965</v>
      </c>
      <c r="O41" s="18">
        <f t="shared" si="0"/>
        <v>76.17199235048581</v>
      </c>
      <c r="P41" s="17">
        <v>38</v>
      </c>
      <c r="Q41" s="20"/>
      <c r="R41" s="21"/>
    </row>
    <row r="42" spans="1:18" ht="18" customHeight="1">
      <c r="A42" s="17">
        <v>2016217652</v>
      </c>
      <c r="B42" s="17" t="s">
        <v>116</v>
      </c>
      <c r="C42" s="18">
        <v>97.15882352941173</v>
      </c>
      <c r="D42" s="18">
        <v>3</v>
      </c>
      <c r="E42" s="18"/>
      <c r="F42" s="19">
        <v>87.9357537571657</v>
      </c>
      <c r="G42" s="18">
        <v>84.10428571428571</v>
      </c>
      <c r="H42" s="18">
        <v>0</v>
      </c>
      <c r="I42" s="18"/>
      <c r="J42" s="19">
        <v>70.6835072216686</v>
      </c>
      <c r="K42" s="18">
        <v>96.1764705882353</v>
      </c>
      <c r="L42" s="18">
        <v>0</v>
      </c>
      <c r="M42" s="18"/>
      <c r="N42" s="19">
        <v>85.11192087454451</v>
      </c>
      <c r="O42" s="18">
        <f t="shared" si="0"/>
        <v>75.5767978940556</v>
      </c>
      <c r="P42" s="17">
        <v>39</v>
      </c>
      <c r="Q42" s="20"/>
      <c r="R42" s="21"/>
    </row>
    <row r="43" spans="1:18" ht="18" customHeight="1">
      <c r="A43" s="17">
        <v>2016217653</v>
      </c>
      <c r="B43" s="22" t="s">
        <v>117</v>
      </c>
      <c r="C43" s="18">
        <v>97.36470588235296</v>
      </c>
      <c r="D43" s="18">
        <v>8</v>
      </c>
      <c r="E43" s="18"/>
      <c r="F43" s="19">
        <v>92.50632649899296</v>
      </c>
      <c r="G43" s="18">
        <v>80.9</v>
      </c>
      <c r="H43" s="18">
        <v>0</v>
      </c>
      <c r="I43" s="18"/>
      <c r="J43" s="19">
        <v>67.99053919391052</v>
      </c>
      <c r="K43" s="18">
        <v>95.5882352941177</v>
      </c>
      <c r="L43" s="18">
        <v>0</v>
      </c>
      <c r="M43" s="18"/>
      <c r="N43" s="19">
        <v>84.5913586673608</v>
      </c>
      <c r="O43" s="18">
        <f t="shared" si="0"/>
        <v>74.55377860227203</v>
      </c>
      <c r="P43" s="17">
        <v>40</v>
      </c>
      <c r="Q43" s="20"/>
      <c r="R43" s="21"/>
    </row>
  </sheetData>
  <sheetProtection/>
  <mergeCells count="8">
    <mergeCell ref="A1:P1"/>
    <mergeCell ref="A2:A3"/>
    <mergeCell ref="B2:B3"/>
    <mergeCell ref="C2:F2"/>
    <mergeCell ref="G2:J2"/>
    <mergeCell ref="K2:N2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1" sqref="A1:P1"/>
    </sheetView>
  </sheetViews>
  <sheetFormatPr defaultColWidth="9.00390625" defaultRowHeight="14.25"/>
  <cols>
    <col min="1" max="1" width="11.125" style="0" customWidth="1"/>
    <col min="2" max="2" width="10.50390625" style="0" customWidth="1"/>
    <col min="3" max="3" width="17.375" style="0" customWidth="1"/>
    <col min="4" max="4" width="7.125" style="0" customWidth="1"/>
    <col min="5" max="6" width="7.25390625" style="0" customWidth="1"/>
    <col min="7" max="7" width="9.625" style="0" customWidth="1"/>
    <col min="8" max="8" width="7.25390625" style="0" customWidth="1"/>
    <col min="9" max="9" width="6.75390625" style="0" customWidth="1"/>
    <col min="10" max="10" width="19.25390625" style="0" customWidth="1"/>
    <col min="11" max="11" width="6.375" style="0" customWidth="1"/>
    <col min="12" max="12" width="6.75390625" style="0" customWidth="1"/>
    <col min="13" max="13" width="7.125" style="0" customWidth="1"/>
    <col min="14" max="14" width="6.625" style="0" customWidth="1"/>
    <col min="15" max="15" width="6.125" style="0" customWidth="1"/>
    <col min="16" max="16" width="5.25390625" style="0" customWidth="1"/>
    <col min="17" max="19" width="9.50390625" style="0" bestFit="1" customWidth="1"/>
  </cols>
  <sheetData>
    <row r="1" spans="1:16" ht="46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1" ht="20.25" customHeight="1">
      <c r="A2" s="44" t="s">
        <v>0</v>
      </c>
      <c r="B2" s="44" t="s">
        <v>1</v>
      </c>
      <c r="C2" s="45" t="s">
        <v>2</v>
      </c>
      <c r="D2" s="45"/>
      <c r="E2" s="45"/>
      <c r="F2" s="45"/>
      <c r="G2" s="45" t="s">
        <v>3</v>
      </c>
      <c r="H2" s="45"/>
      <c r="I2" s="45"/>
      <c r="J2" s="45"/>
      <c r="K2" s="45" t="s">
        <v>4</v>
      </c>
      <c r="L2" s="45"/>
      <c r="M2" s="45"/>
      <c r="N2" s="45"/>
      <c r="O2" s="44" t="s">
        <v>5</v>
      </c>
      <c r="P2" s="44" t="s">
        <v>44</v>
      </c>
      <c r="U2" s="23"/>
    </row>
    <row r="3" spans="1:16" ht="14.25" customHeight="1">
      <c r="A3" s="44"/>
      <c r="B3" s="44"/>
      <c r="C3" s="24" t="s">
        <v>118</v>
      </c>
      <c r="D3" s="24" t="s">
        <v>6</v>
      </c>
      <c r="E3" s="25" t="s">
        <v>7</v>
      </c>
      <c r="F3" s="24" t="s">
        <v>119</v>
      </c>
      <c r="G3" s="24" t="s">
        <v>120</v>
      </c>
      <c r="H3" s="24" t="s">
        <v>6</v>
      </c>
      <c r="I3" s="24" t="s">
        <v>7</v>
      </c>
      <c r="J3" s="24" t="s">
        <v>119</v>
      </c>
      <c r="K3" s="24" t="s">
        <v>121</v>
      </c>
      <c r="L3" s="24" t="s">
        <v>122</v>
      </c>
      <c r="M3" s="24" t="s">
        <v>123</v>
      </c>
      <c r="N3" s="24" t="s">
        <v>119</v>
      </c>
      <c r="O3" s="44"/>
      <c r="P3" s="44"/>
    </row>
    <row r="4" spans="1:16" ht="14.25" customHeight="1">
      <c r="A4" s="17">
        <v>2015317005</v>
      </c>
      <c r="B4" s="17" t="s">
        <v>124</v>
      </c>
      <c r="C4" s="18">
        <v>99</v>
      </c>
      <c r="D4" s="17"/>
      <c r="E4" s="17"/>
      <c r="F4" s="18">
        <f aca="true" t="shared" si="0" ref="F4:F10">SUM(C4:E4)</f>
        <v>99</v>
      </c>
      <c r="G4" s="18">
        <v>89.6</v>
      </c>
      <c r="H4" s="18">
        <v>74.63833333333334</v>
      </c>
      <c r="I4" s="17"/>
      <c r="J4" s="18">
        <f aca="true" t="shared" si="1" ref="J4:J10">SUM(G4:I4)</f>
        <v>164.23833333333334</v>
      </c>
      <c r="K4" s="18">
        <v>98.875</v>
      </c>
      <c r="L4" s="17"/>
      <c r="M4" s="17"/>
      <c r="N4" s="18">
        <f aca="true" t="shared" si="2" ref="N4:N11">SUM(K4:M4)</f>
        <v>98.875</v>
      </c>
      <c r="O4" s="18">
        <f aca="true" t="shared" si="3" ref="O4:O11">(100*F4/MAX($F$4:$F$11))*0.2+(100*J4/MAX($J$4:$J$11))*0.7+(100*N4/MAX($N$4:$N$11))*0.1</f>
        <v>97.54056522673545</v>
      </c>
      <c r="P4" s="17">
        <v>1</v>
      </c>
    </row>
    <row r="5" spans="1:16" ht="14.25">
      <c r="A5" s="17">
        <v>2015317003</v>
      </c>
      <c r="B5" s="17" t="s">
        <v>125</v>
      </c>
      <c r="C5" s="18">
        <v>98.9125</v>
      </c>
      <c r="D5" s="17">
        <v>10</v>
      </c>
      <c r="E5" s="17"/>
      <c r="F5" s="18">
        <f t="shared" si="0"/>
        <v>108.9125</v>
      </c>
      <c r="G5" s="18">
        <v>85.7</v>
      </c>
      <c r="H5" s="17">
        <v>72.5</v>
      </c>
      <c r="I5" s="17"/>
      <c r="J5" s="18">
        <f t="shared" si="1"/>
        <v>158.2</v>
      </c>
      <c r="K5" s="18">
        <v>99</v>
      </c>
      <c r="L5" s="17"/>
      <c r="M5" s="17"/>
      <c r="N5" s="18">
        <f t="shared" si="2"/>
        <v>99</v>
      </c>
      <c r="O5" s="18">
        <f t="shared" si="3"/>
        <v>96.73712963750638</v>
      </c>
      <c r="P5" s="17">
        <v>2</v>
      </c>
    </row>
    <row r="6" spans="1:16" ht="14.25">
      <c r="A6" s="31">
        <v>2015317001</v>
      </c>
      <c r="B6" s="17" t="s">
        <v>126</v>
      </c>
      <c r="C6" s="18">
        <v>98.1</v>
      </c>
      <c r="D6" s="17">
        <v>6</v>
      </c>
      <c r="E6" s="17"/>
      <c r="F6" s="18">
        <f t="shared" si="0"/>
        <v>104.1</v>
      </c>
      <c r="G6" s="18">
        <v>84.72727272727272</v>
      </c>
      <c r="H6" s="17">
        <v>29.25</v>
      </c>
      <c r="I6" s="17"/>
      <c r="J6" s="18">
        <f t="shared" si="1"/>
        <v>113.97727272727272</v>
      </c>
      <c r="K6" s="18">
        <v>98.875</v>
      </c>
      <c r="L6" s="17"/>
      <c r="M6" s="17"/>
      <c r="N6" s="18">
        <f t="shared" si="2"/>
        <v>98.875</v>
      </c>
      <c r="O6" s="18">
        <f t="shared" si="3"/>
        <v>77.02306004077954</v>
      </c>
      <c r="P6" s="17">
        <v>3</v>
      </c>
    </row>
    <row r="7" spans="1:16" ht="14.25">
      <c r="A7" s="17">
        <v>2015317008</v>
      </c>
      <c r="B7" s="17" t="s">
        <v>127</v>
      </c>
      <c r="C7" s="18">
        <v>99.21249999999999</v>
      </c>
      <c r="D7" s="17">
        <v>6</v>
      </c>
      <c r="E7" s="17"/>
      <c r="F7" s="18">
        <f t="shared" si="0"/>
        <v>105.21249999999999</v>
      </c>
      <c r="G7" s="18">
        <v>88.233</v>
      </c>
      <c r="H7" s="17">
        <v>20</v>
      </c>
      <c r="I7" s="17"/>
      <c r="J7" s="18">
        <f t="shared" si="1"/>
        <v>108.233</v>
      </c>
      <c r="K7" s="18">
        <v>98.875</v>
      </c>
      <c r="L7" s="17"/>
      <c r="M7" s="17"/>
      <c r="N7" s="18">
        <f t="shared" si="2"/>
        <v>98.875</v>
      </c>
      <c r="O7" s="18">
        <f t="shared" si="3"/>
        <v>74.77204603599156</v>
      </c>
      <c r="P7" s="17">
        <v>4</v>
      </c>
    </row>
    <row r="8" spans="1:16" ht="14.25">
      <c r="A8" s="17">
        <v>2015317004</v>
      </c>
      <c r="B8" s="17" t="s">
        <v>128</v>
      </c>
      <c r="C8" s="18">
        <v>97.8</v>
      </c>
      <c r="D8" s="17">
        <v>15</v>
      </c>
      <c r="E8" s="17"/>
      <c r="F8" s="18">
        <f t="shared" si="0"/>
        <v>112.8</v>
      </c>
      <c r="G8" s="18">
        <v>84.89090909</v>
      </c>
      <c r="H8" s="18">
        <v>9.625</v>
      </c>
      <c r="I8" s="17"/>
      <c r="J8" s="18">
        <f t="shared" si="1"/>
        <v>94.51590909</v>
      </c>
      <c r="K8" s="18">
        <v>98.875</v>
      </c>
      <c r="L8" s="17"/>
      <c r="M8" s="17"/>
      <c r="N8" s="18">
        <f t="shared" si="2"/>
        <v>98.875</v>
      </c>
      <c r="O8" s="18">
        <f t="shared" si="3"/>
        <v>70.27098781224458</v>
      </c>
      <c r="P8" s="17">
        <v>5</v>
      </c>
    </row>
    <row r="9" spans="1:16" ht="14.25">
      <c r="A9" s="17">
        <v>2015317009</v>
      </c>
      <c r="B9" s="17" t="s">
        <v>129</v>
      </c>
      <c r="C9" s="18">
        <v>99.3</v>
      </c>
      <c r="D9" s="17"/>
      <c r="E9" s="17"/>
      <c r="F9" s="18">
        <f t="shared" si="0"/>
        <v>99.3</v>
      </c>
      <c r="G9" s="18">
        <v>83.74090909</v>
      </c>
      <c r="H9" s="17">
        <v>13.4</v>
      </c>
      <c r="I9" s="17"/>
      <c r="J9" s="18">
        <f t="shared" si="1"/>
        <v>97.14090909000001</v>
      </c>
      <c r="K9" s="18">
        <v>98.875</v>
      </c>
      <c r="L9" s="17"/>
      <c r="M9" s="17"/>
      <c r="N9" s="18">
        <f t="shared" si="2"/>
        <v>98.875</v>
      </c>
      <c r="O9" s="18">
        <f t="shared" si="3"/>
        <v>68.99617172051146</v>
      </c>
      <c r="P9" s="17">
        <v>6</v>
      </c>
    </row>
    <row r="10" spans="1:16" ht="14.25">
      <c r="A10" s="17">
        <v>2015317006</v>
      </c>
      <c r="B10" s="17" t="s">
        <v>130</v>
      </c>
      <c r="C10" s="18">
        <v>99.21249999999999</v>
      </c>
      <c r="D10" s="17"/>
      <c r="E10" s="17"/>
      <c r="F10" s="18">
        <f t="shared" si="0"/>
        <v>99.21249999999999</v>
      </c>
      <c r="G10" s="18">
        <v>84.99375</v>
      </c>
      <c r="H10" s="17">
        <v>10.5</v>
      </c>
      <c r="I10" s="17"/>
      <c r="J10" s="18">
        <f t="shared" si="1"/>
        <v>95.49375</v>
      </c>
      <c r="K10" s="18">
        <v>99</v>
      </c>
      <c r="L10" s="17"/>
      <c r="M10" s="17"/>
      <c r="N10" s="18">
        <f t="shared" si="2"/>
        <v>99</v>
      </c>
      <c r="O10" s="18">
        <f t="shared" si="3"/>
        <v>68.29124832407467</v>
      </c>
      <c r="P10" s="17">
        <v>7</v>
      </c>
    </row>
    <row r="11" spans="1:16" ht="14.25">
      <c r="A11" s="17">
        <v>2015317002</v>
      </c>
      <c r="B11" s="17" t="s">
        <v>131</v>
      </c>
      <c r="C11" s="18">
        <v>98.01249999999999</v>
      </c>
      <c r="D11" s="17"/>
      <c r="E11" s="17"/>
      <c r="F11" s="18">
        <f>SUM(C11:E11)</f>
        <v>98.01249999999999</v>
      </c>
      <c r="G11" s="18">
        <v>79.64545455</v>
      </c>
      <c r="H11" s="17">
        <f>P35</f>
        <v>0</v>
      </c>
      <c r="I11" s="17"/>
      <c r="J11" s="18">
        <f>SUM(G11:I11)</f>
        <v>79.64545455</v>
      </c>
      <c r="K11" s="18">
        <v>99</v>
      </c>
      <c r="L11" s="17"/>
      <c r="M11" s="17"/>
      <c r="N11" s="18">
        <f t="shared" si="2"/>
        <v>99</v>
      </c>
      <c r="O11" s="18">
        <f t="shared" si="3"/>
        <v>61.323782297622444</v>
      </c>
      <c r="P11" s="17">
        <v>8</v>
      </c>
    </row>
    <row r="12" spans="1:16" ht="14.25">
      <c r="A12" s="17"/>
      <c r="B12" s="17"/>
      <c r="C12" s="18"/>
      <c r="D12" s="17"/>
      <c r="E12" s="17"/>
      <c r="F12" s="18"/>
      <c r="G12" s="18"/>
      <c r="H12" s="17"/>
      <c r="I12" s="17"/>
      <c r="J12" s="18"/>
      <c r="K12" s="18"/>
      <c r="L12" s="17"/>
      <c r="M12" s="17"/>
      <c r="N12" s="18"/>
      <c r="O12" s="18"/>
      <c r="P12" s="17"/>
    </row>
    <row r="13" spans="1:16" ht="14.25">
      <c r="A13" s="26"/>
      <c r="B13" s="26"/>
      <c r="C13" s="27"/>
      <c r="D13" s="26"/>
      <c r="E13" s="26"/>
      <c r="F13" s="28"/>
      <c r="G13" s="27"/>
      <c r="H13" s="27"/>
      <c r="I13" s="26"/>
      <c r="J13" s="28"/>
      <c r="K13" s="27"/>
      <c r="L13" s="26"/>
      <c r="M13" s="26"/>
      <c r="N13" s="28"/>
      <c r="O13" s="28"/>
      <c r="P13" s="26"/>
    </row>
    <row r="14" spans="1:16" ht="14.25">
      <c r="A14" s="26"/>
      <c r="B14" s="26"/>
      <c r="C14" s="27"/>
      <c r="D14" s="26"/>
      <c r="E14" s="26"/>
      <c r="F14" s="28"/>
      <c r="G14" s="27"/>
      <c r="H14" s="27"/>
      <c r="I14" s="26"/>
      <c r="J14" s="28"/>
      <c r="K14" s="27"/>
      <c r="L14" s="26"/>
      <c r="M14" s="26"/>
      <c r="N14" s="28"/>
      <c r="O14" s="28"/>
      <c r="P14" s="26"/>
    </row>
    <row r="15" spans="1:16" ht="14.25">
      <c r="A15" s="26"/>
      <c r="B15" s="26"/>
      <c r="C15" s="27"/>
      <c r="D15" s="26"/>
      <c r="E15" s="26"/>
      <c r="F15" s="28"/>
      <c r="G15" s="27"/>
      <c r="H15" s="26"/>
      <c r="I15" s="26"/>
      <c r="J15" s="28"/>
      <c r="K15" s="27"/>
      <c r="L15" s="26"/>
      <c r="M15" s="26"/>
      <c r="N15" s="28"/>
      <c r="O15" s="28"/>
      <c r="P15" s="26"/>
    </row>
    <row r="16" spans="1:16" ht="14.25">
      <c r="A16" s="26"/>
      <c r="B16" s="26"/>
      <c r="C16" s="27"/>
      <c r="D16" s="26"/>
      <c r="E16" s="26"/>
      <c r="F16" s="28"/>
      <c r="G16" s="27"/>
      <c r="H16" s="26"/>
      <c r="I16" s="26"/>
      <c r="J16" s="28"/>
      <c r="K16" s="27"/>
      <c r="L16" s="26"/>
      <c r="M16" s="26"/>
      <c r="N16" s="28"/>
      <c r="O16" s="28"/>
      <c r="P16" s="26"/>
    </row>
    <row r="17" spans="1:16" ht="14.25">
      <c r="A17" s="26"/>
      <c r="B17" s="26"/>
      <c r="C17" s="27"/>
      <c r="D17" s="26"/>
      <c r="E17" s="26"/>
      <c r="F17" s="28"/>
      <c r="G17" s="27"/>
      <c r="H17" s="26"/>
      <c r="I17" s="26"/>
      <c r="J17" s="28"/>
      <c r="K17" s="27"/>
      <c r="L17" s="26"/>
      <c r="M17" s="26"/>
      <c r="N17" s="28"/>
      <c r="O17" s="28"/>
      <c r="P17" s="26"/>
    </row>
    <row r="18" spans="1:16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4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4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4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4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4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1" spans="1:20" s="30" customFormat="1" ht="14.25">
      <c r="A31" s="30" t="s">
        <v>132</v>
      </c>
      <c r="Q31"/>
      <c r="R31"/>
      <c r="S31"/>
      <c r="T31"/>
    </row>
    <row r="32" spans="17:20" s="30" customFormat="1" ht="14.25">
      <c r="Q32"/>
      <c r="R32"/>
      <c r="S32"/>
      <c r="T32"/>
    </row>
    <row r="33" spans="17:20" s="30" customFormat="1" ht="14.25">
      <c r="Q33"/>
      <c r="R33"/>
      <c r="S33"/>
      <c r="T33"/>
    </row>
    <row r="34" spans="17:20" s="30" customFormat="1" ht="14.25">
      <c r="Q34"/>
      <c r="R34"/>
      <c r="S34"/>
      <c r="T34"/>
    </row>
    <row r="35" spans="17:20" s="30" customFormat="1" ht="14.25">
      <c r="Q35"/>
      <c r="R35"/>
      <c r="S35"/>
      <c r="T35"/>
    </row>
    <row r="36" spans="17:20" s="30" customFormat="1" ht="14.25">
      <c r="Q36"/>
      <c r="R36"/>
      <c r="S36"/>
      <c r="T36"/>
    </row>
    <row r="37" spans="17:20" s="30" customFormat="1" ht="14.25">
      <c r="Q37"/>
      <c r="R37"/>
      <c r="S37"/>
      <c r="T37"/>
    </row>
    <row r="38" spans="17:20" s="30" customFormat="1" ht="14.25">
      <c r="Q38"/>
      <c r="R38"/>
      <c r="S38"/>
      <c r="T38"/>
    </row>
    <row r="39" spans="17:20" s="30" customFormat="1" ht="14.25">
      <c r="Q39"/>
      <c r="R39"/>
      <c r="S39"/>
      <c r="T39"/>
    </row>
    <row r="40" spans="17:20" s="30" customFormat="1" ht="14.25">
      <c r="Q40"/>
      <c r="R40"/>
      <c r="S40"/>
      <c r="T40"/>
    </row>
    <row r="41" spans="17:20" s="30" customFormat="1" ht="14.25">
      <c r="Q41"/>
      <c r="R41"/>
      <c r="S41"/>
      <c r="T41"/>
    </row>
    <row r="42" spans="17:20" s="30" customFormat="1" ht="14.25">
      <c r="Q42"/>
      <c r="R42"/>
      <c r="S42"/>
      <c r="T42"/>
    </row>
    <row r="44" spans="1:2" ht="14.25">
      <c r="A44" s="29"/>
      <c r="B44" s="26"/>
    </row>
    <row r="45" spans="1:2" ht="14.25">
      <c r="A45" s="26"/>
      <c r="B45" s="26"/>
    </row>
    <row r="46" spans="1:2" ht="14.25">
      <c r="A46" s="26"/>
      <c r="B46" s="26"/>
    </row>
    <row r="47" spans="1:2" ht="14.25">
      <c r="A47" s="26"/>
      <c r="B47" s="26"/>
    </row>
    <row r="48" spans="1:2" ht="14.25">
      <c r="A48" s="26"/>
      <c r="B48" s="26"/>
    </row>
    <row r="49" spans="1:2" ht="14.25">
      <c r="A49" s="26"/>
      <c r="B49" s="26"/>
    </row>
    <row r="50" spans="1:2" ht="14.25">
      <c r="A50" s="26"/>
      <c r="B50" s="26"/>
    </row>
    <row r="51" spans="1:2" ht="14.25">
      <c r="A51" s="26"/>
      <c r="B51" s="26"/>
    </row>
  </sheetData>
  <sheetProtection/>
  <mergeCells count="8">
    <mergeCell ref="A1:P1"/>
    <mergeCell ref="A2:A3"/>
    <mergeCell ref="B2:B3"/>
    <mergeCell ref="C2:F2"/>
    <mergeCell ref="G2:J2"/>
    <mergeCell ref="K2:N2"/>
    <mergeCell ref="O2:O3"/>
    <mergeCell ref="P2:P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M31" sqref="M31"/>
    </sheetView>
  </sheetViews>
  <sheetFormatPr defaultColWidth="9.00390625" defaultRowHeight="14.25"/>
  <cols>
    <col min="1" max="1" width="10.50390625" style="0" customWidth="1"/>
    <col min="2" max="2" width="8.50390625" style="0" customWidth="1"/>
    <col min="3" max="3" width="7.375" style="0" customWidth="1"/>
    <col min="4" max="4" width="7.125" style="0" customWidth="1"/>
    <col min="5" max="6" width="7.25390625" style="0" customWidth="1"/>
    <col min="7" max="7" width="9.625" style="0" customWidth="1"/>
    <col min="8" max="8" width="7.25390625" style="0" customWidth="1"/>
    <col min="9" max="9" width="6.75390625" style="0" customWidth="1"/>
    <col min="10" max="10" width="8.875" style="0" customWidth="1"/>
    <col min="11" max="11" width="6.375" style="0" customWidth="1"/>
    <col min="12" max="12" width="6.75390625" style="0" customWidth="1"/>
    <col min="13" max="13" width="7.125" style="0" customWidth="1"/>
    <col min="14" max="14" width="6.625" style="0" customWidth="1"/>
    <col min="15" max="15" width="9.125" style="0" customWidth="1"/>
    <col min="16" max="16" width="8.375" style="0" customWidth="1"/>
  </cols>
  <sheetData>
    <row r="1" spans="1:16" ht="33" customHeight="1">
      <c r="A1" s="46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8.75">
      <c r="A2" s="33" t="s">
        <v>0</v>
      </c>
      <c r="B2" s="33" t="s">
        <v>1</v>
      </c>
      <c r="C2" s="34" t="s">
        <v>2</v>
      </c>
      <c r="D2" s="34"/>
      <c r="E2" s="34"/>
      <c r="F2" s="34"/>
      <c r="G2" s="34" t="s">
        <v>3</v>
      </c>
      <c r="H2" s="34"/>
      <c r="I2" s="34"/>
      <c r="J2" s="34"/>
      <c r="K2" s="34" t="s">
        <v>4</v>
      </c>
      <c r="L2" s="34"/>
      <c r="M2" s="34"/>
      <c r="N2" s="34"/>
      <c r="O2" s="33" t="s">
        <v>5</v>
      </c>
      <c r="P2" s="33" t="s">
        <v>141</v>
      </c>
    </row>
    <row r="3" spans="1:16" ht="14.25">
      <c r="A3" s="33"/>
      <c r="B3" s="33"/>
      <c r="C3" s="47" t="s">
        <v>142</v>
      </c>
      <c r="D3" s="47" t="s">
        <v>6</v>
      </c>
      <c r="E3" s="48" t="s">
        <v>7</v>
      </c>
      <c r="F3" s="47" t="s">
        <v>143</v>
      </c>
      <c r="G3" s="47" t="s">
        <v>144</v>
      </c>
      <c r="H3" s="47" t="s">
        <v>6</v>
      </c>
      <c r="I3" s="47" t="s">
        <v>7</v>
      </c>
      <c r="J3" s="47" t="s">
        <v>143</v>
      </c>
      <c r="K3" s="47" t="s">
        <v>145</v>
      </c>
      <c r="L3" s="47" t="s">
        <v>146</v>
      </c>
      <c r="M3" s="47" t="s">
        <v>147</v>
      </c>
      <c r="N3" s="47" t="s">
        <v>140</v>
      </c>
      <c r="O3" s="33"/>
      <c r="P3" s="33"/>
    </row>
    <row r="4" spans="1:16" ht="18" customHeight="1">
      <c r="A4" s="48">
        <v>2016317006</v>
      </c>
      <c r="B4" s="48" t="s">
        <v>137</v>
      </c>
      <c r="C4" s="48">
        <v>99</v>
      </c>
      <c r="D4" s="48">
        <v>6</v>
      </c>
      <c r="E4" s="48">
        <v>0</v>
      </c>
      <c r="F4" s="49">
        <f>(C4+D4+E4)/109*100</f>
        <v>96.3302752293578</v>
      </c>
      <c r="G4" s="49">
        <v>86.85714285714286</v>
      </c>
      <c r="H4" s="48">
        <v>18.5</v>
      </c>
      <c r="I4" s="48">
        <v>0</v>
      </c>
      <c r="J4" s="49">
        <f>(G4+H4+I4)/105.35714*100</f>
        <v>100.00000271186448</v>
      </c>
      <c r="K4" s="48">
        <v>99</v>
      </c>
      <c r="L4" s="48">
        <v>0</v>
      </c>
      <c r="M4" s="48">
        <v>0</v>
      </c>
      <c r="N4" s="48">
        <v>100</v>
      </c>
      <c r="O4" s="49">
        <f>F4*0.2+J4*0.7+N4*0.1</f>
        <v>99.26605694417668</v>
      </c>
      <c r="P4" s="48">
        <v>1</v>
      </c>
    </row>
    <row r="5" spans="1:16" ht="18" customHeight="1">
      <c r="A5" s="48">
        <v>2016317002</v>
      </c>
      <c r="B5" s="48" t="s">
        <v>134</v>
      </c>
      <c r="C5" s="48">
        <v>99</v>
      </c>
      <c r="D5" s="48">
        <v>6</v>
      </c>
      <c r="E5" s="48">
        <v>0</v>
      </c>
      <c r="F5" s="49">
        <f>(C5+D5+E5)/109*100</f>
        <v>96.3302752293578</v>
      </c>
      <c r="G5" s="49">
        <v>87.42857142857143</v>
      </c>
      <c r="H5" s="48">
        <v>16</v>
      </c>
      <c r="I5" s="48">
        <v>0</v>
      </c>
      <c r="J5" s="49">
        <f>(G5+H5+I5)/105.35714*100</f>
        <v>98.1694941876473</v>
      </c>
      <c r="K5" s="48">
        <v>99</v>
      </c>
      <c r="L5" s="48">
        <v>0</v>
      </c>
      <c r="M5" s="48">
        <v>0</v>
      </c>
      <c r="N5" s="48">
        <v>100</v>
      </c>
      <c r="O5" s="49">
        <f>F5*0.2+J5*0.7+N5*0.1</f>
        <v>97.98470097722466</v>
      </c>
      <c r="P5" s="48">
        <v>2</v>
      </c>
    </row>
    <row r="6" spans="1:16" ht="18" customHeight="1">
      <c r="A6" s="48">
        <v>2016317005</v>
      </c>
      <c r="B6" s="48" t="s">
        <v>136</v>
      </c>
      <c r="C6" s="48">
        <v>99</v>
      </c>
      <c r="D6" s="48">
        <v>10</v>
      </c>
      <c r="E6" s="48">
        <v>0</v>
      </c>
      <c r="F6" s="49">
        <f>(C6+D6+E6)/109*100</f>
        <v>100</v>
      </c>
      <c r="G6" s="49">
        <v>89.78571428571429</v>
      </c>
      <c r="H6" s="48">
        <v>0</v>
      </c>
      <c r="I6" s="48">
        <v>0</v>
      </c>
      <c r="J6" s="49">
        <f>(G6+H6+I6)/105.35714*100</f>
        <v>85.22034129411095</v>
      </c>
      <c r="K6" s="48">
        <v>99</v>
      </c>
      <c r="L6" s="48">
        <v>0</v>
      </c>
      <c r="M6" s="48">
        <v>0</v>
      </c>
      <c r="N6" s="48">
        <v>100</v>
      </c>
      <c r="O6" s="49">
        <f>F6*0.2+J6*0.7+N6*0.1</f>
        <v>89.65423890587766</v>
      </c>
      <c r="P6" s="48">
        <v>3</v>
      </c>
    </row>
    <row r="7" spans="1:16" ht="18" customHeight="1">
      <c r="A7" s="48">
        <v>2016317003</v>
      </c>
      <c r="B7" s="48" t="s">
        <v>135</v>
      </c>
      <c r="C7" s="48">
        <v>99</v>
      </c>
      <c r="D7" s="48">
        <v>0</v>
      </c>
      <c r="E7" s="48">
        <v>0</v>
      </c>
      <c r="F7" s="49">
        <f>(C7+D7+E7)/109*100</f>
        <v>90.82568807339449</v>
      </c>
      <c r="G7" s="49">
        <v>87.78571428571429</v>
      </c>
      <c r="H7" s="48">
        <v>1.25</v>
      </c>
      <c r="I7" s="48">
        <v>0</v>
      </c>
      <c r="J7" s="49">
        <f>(G7+H7+I7)/105.35714*100</f>
        <v>84.50847686802649</v>
      </c>
      <c r="K7" s="48">
        <v>99</v>
      </c>
      <c r="L7" s="48">
        <v>0</v>
      </c>
      <c r="M7" s="48">
        <v>0</v>
      </c>
      <c r="N7" s="48">
        <v>100</v>
      </c>
      <c r="O7" s="49">
        <f>F7*0.2+J7*0.7+N7*0.1</f>
        <v>87.32107142229744</v>
      </c>
      <c r="P7" s="48">
        <v>4</v>
      </c>
    </row>
    <row r="8" spans="1:16" ht="18" customHeight="1">
      <c r="A8" s="48">
        <v>2016317007</v>
      </c>
      <c r="B8" s="48" t="s">
        <v>138</v>
      </c>
      <c r="C8" s="48">
        <v>99</v>
      </c>
      <c r="D8" s="48">
        <v>0</v>
      </c>
      <c r="E8" s="48">
        <v>0</v>
      </c>
      <c r="F8" s="49">
        <f>(C8+D8+E8)/109*100</f>
        <v>90.82568807339449</v>
      </c>
      <c r="G8" s="49">
        <v>85.64285714285714</v>
      </c>
      <c r="H8" s="48">
        <v>0</v>
      </c>
      <c r="I8" s="48">
        <v>0</v>
      </c>
      <c r="J8" s="49">
        <f>(G8+H8+I8)/105.35714*100</f>
        <v>81.28813779764441</v>
      </c>
      <c r="K8" s="48">
        <v>99</v>
      </c>
      <c r="L8" s="48">
        <v>0</v>
      </c>
      <c r="M8" s="48">
        <v>0</v>
      </c>
      <c r="N8" s="48">
        <v>100</v>
      </c>
      <c r="O8" s="49">
        <f>F8*0.2+J8*0.7+N8*0.1</f>
        <v>85.06683407302998</v>
      </c>
      <c r="P8" s="48">
        <v>5</v>
      </c>
    </row>
    <row r="9" spans="1:16" ht="18" customHeight="1">
      <c r="A9" s="48">
        <v>2016317001</v>
      </c>
      <c r="B9" s="48" t="s">
        <v>133</v>
      </c>
      <c r="C9" s="48">
        <v>99</v>
      </c>
      <c r="D9" s="48">
        <v>0</v>
      </c>
      <c r="E9" s="48">
        <v>0</v>
      </c>
      <c r="F9" s="49">
        <f>(C9+D9+E9)/109*100</f>
        <v>90.82568807339449</v>
      </c>
      <c r="G9" s="49">
        <v>84</v>
      </c>
      <c r="H9" s="48">
        <v>0</v>
      </c>
      <c r="I9" s="48">
        <v>0</v>
      </c>
      <c r="J9" s="49">
        <f>(G9+H9+I9)/105.35714*100</f>
        <v>79.72881572145941</v>
      </c>
      <c r="K9" s="48">
        <v>99</v>
      </c>
      <c r="L9" s="48">
        <v>0</v>
      </c>
      <c r="M9" s="48">
        <v>0</v>
      </c>
      <c r="N9" s="48">
        <v>100</v>
      </c>
      <c r="O9" s="49">
        <f>F9*0.2+J9*0.7+N9*0.1</f>
        <v>83.97530861970048</v>
      </c>
      <c r="P9" s="48">
        <v>6</v>
      </c>
    </row>
    <row r="10" spans="1:16" ht="1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8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8"/>
      <c r="O11" s="48"/>
      <c r="P11" s="48"/>
    </row>
    <row r="12" spans="1:16" ht="18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48"/>
      <c r="O12" s="48"/>
      <c r="P12" s="48"/>
    </row>
    <row r="13" spans="1:16" ht="18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8"/>
      <c r="O13" s="48"/>
      <c r="P13" s="48"/>
    </row>
    <row r="14" spans="1:16" ht="18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8"/>
      <c r="O14" s="48"/>
      <c r="P14" s="48"/>
    </row>
    <row r="15" spans="1:16" ht="18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8"/>
      <c r="O15" s="48"/>
      <c r="P15" s="48"/>
    </row>
    <row r="16" spans="1:16" ht="18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8"/>
      <c r="O16" s="48"/>
      <c r="P16" s="48"/>
    </row>
    <row r="17" spans="1:16" ht="18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8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8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8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18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18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8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</sheetData>
  <sheetProtection/>
  <mergeCells count="8">
    <mergeCell ref="A1:P1"/>
    <mergeCell ref="A2:A3"/>
    <mergeCell ref="B2:B3"/>
    <mergeCell ref="C2:F2"/>
    <mergeCell ref="G2:J2"/>
    <mergeCell ref="K2:N2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2009-03-24T00:51:40Z</cp:lastPrinted>
  <dcterms:created xsi:type="dcterms:W3CDTF">1996-12-17T01:32:42Z</dcterms:created>
  <dcterms:modified xsi:type="dcterms:W3CDTF">2017-09-28T01:21:55Z</dcterms:modified>
  <cp:category/>
  <cp:version/>
  <cp:contentType/>
  <cp:contentStatus/>
</cp:coreProperties>
</file>