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Sheet1!$A$2:$Q$2</definedName>
  </definedNames>
  <calcPr calcId="145621"/>
</workbook>
</file>

<file path=xl/calcChain.xml><?xml version="1.0" encoding="utf-8"?>
<calcChain xmlns="http://schemas.openxmlformats.org/spreadsheetml/2006/main">
  <c r="B84" i="1" l="1"/>
  <c r="C84" i="1"/>
  <c r="D84" i="1"/>
  <c r="E84" i="1"/>
  <c r="F84" i="1"/>
  <c r="G84" i="1"/>
  <c r="H84" i="1"/>
  <c r="I84" i="1"/>
  <c r="J84" i="1"/>
  <c r="K84" i="1"/>
  <c r="L84" i="1"/>
  <c r="B88" i="1"/>
  <c r="C88" i="1"/>
  <c r="D88" i="1"/>
  <c r="E88" i="1"/>
  <c r="F88" i="1"/>
  <c r="G88" i="1"/>
  <c r="H88" i="1"/>
  <c r="I88" i="1"/>
  <c r="J88" i="1"/>
  <c r="K88" i="1"/>
  <c r="L88" i="1"/>
  <c r="B135" i="1"/>
  <c r="C135" i="1"/>
  <c r="D135" i="1"/>
  <c r="E135" i="1"/>
  <c r="F135" i="1"/>
  <c r="G135" i="1"/>
  <c r="H135" i="1"/>
  <c r="I135" i="1"/>
  <c r="J135" i="1"/>
  <c r="K135" i="1"/>
  <c r="L135" i="1"/>
  <c r="H85" i="1"/>
  <c r="F85" i="1"/>
  <c r="H64" i="1"/>
  <c r="F64" i="1"/>
  <c r="F125" i="1"/>
  <c r="H125" i="1"/>
  <c r="H73" i="1"/>
  <c r="F73" i="1"/>
  <c r="H162" i="1"/>
  <c r="F162" i="1"/>
  <c r="F31" i="1"/>
  <c r="H3" i="1"/>
  <c r="H31" i="1"/>
  <c r="H96" i="1"/>
  <c r="H21" i="1"/>
  <c r="E96" i="1"/>
  <c r="E3" i="1"/>
  <c r="E21" i="1"/>
  <c r="H141" i="1" l="1"/>
</calcChain>
</file>

<file path=xl/sharedStrings.xml><?xml version="1.0" encoding="utf-8"?>
<sst xmlns="http://schemas.openxmlformats.org/spreadsheetml/2006/main" count="635" uniqueCount="261">
  <si>
    <t>名次</t>
  </si>
  <si>
    <t>学号</t>
  </si>
  <si>
    <t>姓名</t>
  </si>
  <si>
    <t>德育总成绩</t>
    <phoneticPr fontId="2" type="noConversion"/>
  </si>
  <si>
    <t>智育总成绩</t>
    <phoneticPr fontId="2" type="noConversion"/>
  </si>
  <si>
    <t>体育成绩</t>
    <phoneticPr fontId="3" type="noConversion"/>
  </si>
  <si>
    <t>四级成绩</t>
  </si>
  <si>
    <t>体测成绩</t>
  </si>
  <si>
    <t>不及格门数</t>
  </si>
  <si>
    <t>有无纪律处分</t>
    <phoneticPr fontId="1" type="noConversion"/>
  </si>
  <si>
    <t>必修课优良率</t>
    <phoneticPr fontId="1" type="noConversion"/>
  </si>
  <si>
    <t>综合测评成绩</t>
    <phoneticPr fontId="3" type="noConversion"/>
  </si>
  <si>
    <t>无</t>
  </si>
  <si>
    <t>-</t>
    <phoneticPr fontId="1" type="noConversion"/>
  </si>
  <si>
    <t>郭明珠</t>
  </si>
  <si>
    <t>-</t>
    <phoneticPr fontId="1" type="noConversion"/>
  </si>
  <si>
    <t>无</t>
    <rPh sb="0" eb="1">
      <t>wu</t>
    </rPh>
    <phoneticPr fontId="1" type="noConversion"/>
  </si>
  <si>
    <t>陈紫童</t>
  </si>
  <si>
    <t>董舟径</t>
  </si>
  <si>
    <t>-</t>
    <phoneticPr fontId="1" type="noConversion"/>
  </si>
  <si>
    <t>郭巍</t>
  </si>
  <si>
    <t>姜涵悦</t>
  </si>
  <si>
    <t>寇雨晴</t>
  </si>
  <si>
    <t>马嘉雨</t>
  </si>
  <si>
    <t>钱莹莹</t>
  </si>
  <si>
    <t>申荣洁</t>
  </si>
  <si>
    <t>孙飞叶</t>
  </si>
  <si>
    <t>向永</t>
  </si>
  <si>
    <t>杨欢欢</t>
  </si>
  <si>
    <t>杨若璇</t>
  </si>
  <si>
    <t>张铭书</t>
  </si>
  <si>
    <t>房乐</t>
  </si>
  <si>
    <t>吴嘉雨</t>
  </si>
  <si>
    <t>汪烨</t>
  </si>
  <si>
    <t>王曼虹</t>
  </si>
  <si>
    <t>吴雨琪</t>
  </si>
  <si>
    <t>姚琼</t>
  </si>
  <si>
    <t>月圆</t>
  </si>
  <si>
    <t>曹亚东</t>
  </si>
  <si>
    <t>金锦文</t>
  </si>
  <si>
    <t>李嘉航</t>
  </si>
  <si>
    <t>李鑫</t>
  </si>
  <si>
    <t>骆浩</t>
  </si>
  <si>
    <t>徐晓</t>
  </si>
  <si>
    <t>57,14%</t>
    <phoneticPr fontId="7" type="noConversion"/>
  </si>
  <si>
    <t>张合庆</t>
  </si>
  <si>
    <t>张铭洋</t>
  </si>
  <si>
    <t>张小海</t>
  </si>
  <si>
    <t>赵钰杰</t>
  </si>
  <si>
    <t>高英涛</t>
  </si>
  <si>
    <t>王婕</t>
  </si>
  <si>
    <t>-</t>
  </si>
  <si>
    <t>曹高航</t>
  </si>
  <si>
    <t>李婵娟</t>
  </si>
  <si>
    <t>赵冠月</t>
  </si>
  <si>
    <t>冯林虎</t>
  </si>
  <si>
    <t>李志</t>
  </si>
  <si>
    <t>丁乐南</t>
  </si>
  <si>
    <t>吕天祎</t>
  </si>
  <si>
    <t>陈彦迪</t>
  </si>
  <si>
    <t>孙佳欣</t>
  </si>
  <si>
    <t>谢雯丽</t>
  </si>
  <si>
    <t>任乾真</t>
  </si>
  <si>
    <t>赵惠根</t>
  </si>
  <si>
    <t>杨荔</t>
  </si>
  <si>
    <t>要之煊</t>
  </si>
  <si>
    <t>弓倩</t>
  </si>
  <si>
    <t>宁二磊</t>
  </si>
  <si>
    <t>黎培骥</t>
  </si>
  <si>
    <t>苏聪佳</t>
  </si>
  <si>
    <t>邝仕浩</t>
  </si>
  <si>
    <t>刘益欣</t>
  </si>
  <si>
    <t>刘泓鑫</t>
  </si>
  <si>
    <t>孙艺源</t>
  </si>
  <si>
    <t>阿依努尔·窝拉尔</t>
  </si>
  <si>
    <t>郭一静</t>
  </si>
  <si>
    <t>熊雨双</t>
  </si>
  <si>
    <t>何思娇</t>
  </si>
  <si>
    <t>王凯</t>
  </si>
  <si>
    <t>徐达克</t>
  </si>
  <si>
    <t>金晨辉</t>
  </si>
  <si>
    <t>李冰玉</t>
  </si>
  <si>
    <t>陈雨萱</t>
  </si>
  <si>
    <t>无</t>
    <phoneticPr fontId="4" type="noConversion"/>
  </si>
  <si>
    <t>崔雪悦</t>
  </si>
  <si>
    <t>-</t>
    <phoneticPr fontId="4" type="noConversion"/>
  </si>
  <si>
    <t>无</t>
    <phoneticPr fontId="4" type="noConversion"/>
  </si>
  <si>
    <t>范欣悦</t>
  </si>
  <si>
    <t>-</t>
    <phoneticPr fontId="4" type="noConversion"/>
  </si>
  <si>
    <t>韩怡婷</t>
  </si>
  <si>
    <t>-</t>
    <phoneticPr fontId="4" type="noConversion"/>
  </si>
  <si>
    <t>无</t>
    <phoneticPr fontId="4" type="noConversion"/>
  </si>
  <si>
    <t>金倩倩</t>
  </si>
  <si>
    <t>无</t>
    <phoneticPr fontId="4" type="noConversion"/>
  </si>
  <si>
    <t>李晨乐</t>
  </si>
  <si>
    <t>李晴</t>
  </si>
  <si>
    <t>-</t>
    <phoneticPr fontId="4" type="noConversion"/>
  </si>
  <si>
    <t>无</t>
    <phoneticPr fontId="4" type="noConversion"/>
  </si>
  <si>
    <t>刘露丹</t>
  </si>
  <si>
    <t>-</t>
    <phoneticPr fontId="4" type="noConversion"/>
  </si>
  <si>
    <t>刘彦君</t>
  </si>
  <si>
    <t>谭丽</t>
  </si>
  <si>
    <t>-</t>
    <phoneticPr fontId="4" type="noConversion"/>
  </si>
  <si>
    <t>王佳韵</t>
  </si>
  <si>
    <t>王莹</t>
  </si>
  <si>
    <t>-</t>
    <phoneticPr fontId="4" type="noConversion"/>
  </si>
  <si>
    <t>王泽玙</t>
  </si>
  <si>
    <t>杨丽婷</t>
  </si>
  <si>
    <t>冯绍鹏</t>
  </si>
  <si>
    <t>韦翔曦</t>
  </si>
  <si>
    <t>杨新强</t>
  </si>
  <si>
    <t>无</t>
    <phoneticPr fontId="4" type="noConversion"/>
  </si>
  <si>
    <t>赵赫</t>
  </si>
  <si>
    <t>2016011893</t>
  </si>
  <si>
    <t>无</t>
    <phoneticPr fontId="4" type="noConversion"/>
  </si>
  <si>
    <t>-</t>
    <phoneticPr fontId="4" type="noConversion"/>
  </si>
  <si>
    <t>余晨瑞</t>
  </si>
  <si>
    <t>-</t>
    <phoneticPr fontId="4" type="noConversion"/>
  </si>
  <si>
    <t>陈曦</t>
  </si>
  <si>
    <t>无</t>
    <phoneticPr fontId="4" type="noConversion"/>
  </si>
  <si>
    <t>迪娜·胡山</t>
  </si>
  <si>
    <t>-</t>
    <phoneticPr fontId="4" type="noConversion"/>
  </si>
  <si>
    <t>高思雨</t>
  </si>
  <si>
    <t>无</t>
    <phoneticPr fontId="4" type="noConversion"/>
  </si>
  <si>
    <t>黄庆梅</t>
  </si>
  <si>
    <t>郭闯</t>
  </si>
  <si>
    <t>无</t>
    <phoneticPr fontId="4" type="noConversion"/>
  </si>
  <si>
    <t>臧永成</t>
  </si>
  <si>
    <t>张烽</t>
  </si>
  <si>
    <t>无</t>
    <phoneticPr fontId="4" type="noConversion"/>
  </si>
  <si>
    <t>-</t>
    <phoneticPr fontId="4" type="noConversion"/>
  </si>
  <si>
    <t>无</t>
    <rPh sb="0" eb="1">
      <t>wu</t>
    </rPh>
    <phoneticPr fontId="5" type="noConversion"/>
  </si>
  <si>
    <t>张永尚</t>
    <phoneticPr fontId="1" type="noConversion"/>
  </si>
  <si>
    <t>2016011785</t>
  </si>
  <si>
    <t>2016011778</t>
  </si>
  <si>
    <t>2016011782</t>
  </si>
  <si>
    <t>2016011786</t>
  </si>
  <si>
    <t>2016011776</t>
  </si>
  <si>
    <t>2016011793</t>
  </si>
  <si>
    <t>2016011780</t>
  </si>
  <si>
    <t>2016011733</t>
  </si>
  <si>
    <t>2016011792</t>
  </si>
  <si>
    <t>2016011769</t>
  </si>
  <si>
    <t>2016011781</t>
  </si>
  <si>
    <t>2016011771</t>
  </si>
  <si>
    <t>2016011779</t>
  </si>
  <si>
    <t>2016011772</t>
  </si>
  <si>
    <t>2016011783</t>
  </si>
  <si>
    <t>2016011794</t>
  </si>
  <si>
    <t>2016011797</t>
  </si>
  <si>
    <t>2016011784</t>
  </si>
  <si>
    <t>2016011770</t>
  </si>
  <si>
    <t>2016011798</t>
  </si>
  <si>
    <t>2016011773</t>
  </si>
  <si>
    <t>2016011777</t>
  </si>
  <si>
    <t>2016011775</t>
  </si>
  <si>
    <t>2016011791</t>
  </si>
  <si>
    <t>2016011774</t>
  </si>
  <si>
    <t>2016011768</t>
  </si>
  <si>
    <t>2016011799</t>
  </si>
  <si>
    <t>2016011795</t>
  </si>
  <si>
    <t>2016011788</t>
  </si>
  <si>
    <t>2016011800</t>
  </si>
  <si>
    <t>2016011790</t>
  </si>
  <si>
    <t>张营玉</t>
  </si>
  <si>
    <t>许泽林</t>
  </si>
  <si>
    <t>柴怡彤</t>
  </si>
  <si>
    <t>潘文</t>
  </si>
  <si>
    <t>王博文</t>
  </si>
  <si>
    <t>杨庆</t>
  </si>
  <si>
    <t>李嘉豪</t>
  </si>
  <si>
    <t>王林林</t>
  </si>
  <si>
    <t>陈玟静</t>
  </si>
  <si>
    <t>王雅珊</t>
  </si>
  <si>
    <t>王希贤</t>
  </si>
  <si>
    <t>李鑫洁</t>
  </si>
  <si>
    <t>孟椿雨</t>
  </si>
  <si>
    <t>刘清华</t>
  </si>
  <si>
    <t>吴倩</t>
  </si>
  <si>
    <t>董轩</t>
  </si>
  <si>
    <t>刘晓娟</t>
  </si>
  <si>
    <t>童雯慧</t>
  </si>
  <si>
    <t>沈甜甜</t>
  </si>
  <si>
    <t>汪雅馨</t>
  </si>
  <si>
    <t>李梦雨</t>
  </si>
  <si>
    <t>齐高娃</t>
  </si>
  <si>
    <t>崔世伟</t>
  </si>
  <si>
    <t>崔岩</t>
  </si>
  <si>
    <t>董友贞</t>
  </si>
  <si>
    <t>李嘉荣</t>
  </si>
  <si>
    <t>周凡</t>
  </si>
  <si>
    <t>张继远</t>
  </si>
  <si>
    <t>米笑</t>
  </si>
  <si>
    <t>王辉</t>
  </si>
  <si>
    <t>金书瑶</t>
  </si>
  <si>
    <t>曾霏</t>
  </si>
  <si>
    <t>孟婷婷</t>
  </si>
  <si>
    <t>魏婉馨</t>
  </si>
  <si>
    <t>张安琪</t>
  </si>
  <si>
    <t>周思佳</t>
  </si>
  <si>
    <t>黄诗渊</t>
  </si>
  <si>
    <t>苏江硕</t>
  </si>
  <si>
    <t>栾焕焕</t>
  </si>
  <si>
    <t>王晨铭</t>
  </si>
  <si>
    <t>吕桁宇</t>
  </si>
  <si>
    <t>李晶</t>
  </si>
  <si>
    <t>杨济宁</t>
  </si>
  <si>
    <t>黎珂伽</t>
  </si>
  <si>
    <t>梁安妮</t>
  </si>
  <si>
    <t>张文园</t>
  </si>
  <si>
    <t>张威</t>
  </si>
  <si>
    <t>刘新村</t>
  </si>
  <si>
    <t>李翩鸿</t>
  </si>
  <si>
    <t>贾艳飞</t>
  </si>
  <si>
    <t>尹传朗</t>
  </si>
  <si>
    <t>赵怡波</t>
  </si>
  <si>
    <t>刘绪康</t>
  </si>
  <si>
    <t>梅家宇</t>
  </si>
  <si>
    <t>吴雪婷</t>
  </si>
  <si>
    <t>闫丽辰</t>
  </si>
  <si>
    <t>袁琳</t>
  </si>
  <si>
    <t>卢天昕</t>
  </si>
  <si>
    <t>袁恩飞</t>
  </si>
  <si>
    <t>贾新燕</t>
  </si>
  <si>
    <t>何宇波</t>
  </si>
  <si>
    <t>张晨晨</t>
  </si>
  <si>
    <t>彭素华</t>
  </si>
  <si>
    <t>朱海杰</t>
  </si>
  <si>
    <t>金怡彤</t>
  </si>
  <si>
    <t>马文灿</t>
  </si>
  <si>
    <t>李文晶</t>
  </si>
  <si>
    <t>于钟杰</t>
  </si>
  <si>
    <t>张宛秋</t>
  </si>
  <si>
    <t>刘桂杰</t>
  </si>
  <si>
    <t>岳宇超</t>
  </si>
  <si>
    <t>崔濛</t>
  </si>
  <si>
    <t>牛瑞英</t>
  </si>
  <si>
    <t>王瑞</t>
  </si>
  <si>
    <t>张培佳</t>
  </si>
  <si>
    <t>田彬</t>
  </si>
  <si>
    <t>齐晓伟</t>
  </si>
  <si>
    <t>林志勇</t>
  </si>
  <si>
    <t>时静远</t>
  </si>
  <si>
    <t>王钐齐</t>
  </si>
  <si>
    <t>雷延霞</t>
  </si>
  <si>
    <t>赵凯</t>
  </si>
  <si>
    <t>魏建华</t>
  </si>
  <si>
    <t>赵飞</t>
  </si>
  <si>
    <t>胡越</t>
  </si>
  <si>
    <t>多吉南木加</t>
  </si>
  <si>
    <t>马春江</t>
  </si>
  <si>
    <t>朱哲</t>
  </si>
  <si>
    <t>赵人民</t>
  </si>
  <si>
    <t>胡雷鸣</t>
  </si>
  <si>
    <t>中国石油大学（北京）工商管理学院工商管理类专业本科生综合测评汇总表</t>
    <phoneticPr fontId="4" type="noConversion"/>
  </si>
  <si>
    <r>
      <rPr>
        <sz val="11"/>
        <rFont val="宋体"/>
        <family val="3"/>
        <charset val="134"/>
        <scheme val="minor"/>
      </rPr>
      <t>杜婷</t>
    </r>
  </si>
  <si>
    <r>
      <rPr>
        <sz val="11"/>
        <rFont val="宋体"/>
        <family val="3"/>
        <charset val="134"/>
        <scheme val="minor"/>
      </rPr>
      <t>许晓虎</t>
    </r>
  </si>
  <si>
    <r>
      <rPr>
        <sz val="11"/>
        <rFont val="宋体"/>
        <family val="3"/>
        <charset val="134"/>
        <scheme val="minor"/>
      </rPr>
      <t>许彬鑫</t>
    </r>
  </si>
  <si>
    <r>
      <rPr>
        <sz val="11"/>
        <rFont val="宋体"/>
        <family val="3"/>
        <charset val="134"/>
        <scheme val="minor"/>
      </rPr>
      <t>何秀明</t>
    </r>
  </si>
  <si>
    <r>
      <rPr>
        <sz val="11"/>
        <rFont val="宋体"/>
        <family val="3"/>
        <charset val="134"/>
        <scheme val="minor"/>
      </rPr>
      <t>邵玉琨</t>
    </r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</si>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</sst>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0_);[Red]\(0\)"/>
    <numFmt numFmtId="178" formatCode="0.0000%"/>
    <numFmt numFmtId="179" formatCode="0.00000000_);[Red]\(0.00000000\)"/>
    <numFmt numFmtId="180" formatCode="0.00_ "/>
    <numFmt numFmtId="181" formatCode="0.0000_);[Red]\(0.0000\)"/>
    <numFmt numFmtId="182" formatCode="0.00000000_ "/>
    <numFmt numFmtId="183" formatCode="0.0000_ 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  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/>
    </xf>
    <xf numFmtId="179" fontId="12" fillId="2" borderId="1" xfId="3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81" fontId="11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12" fillId="2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0" fontId="13" fillId="2" borderId="1" xfId="2" applyNumberFormat="1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10" fontId="11" fillId="2" borderId="1" xfId="1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9" fontId="12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181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/>
    </xf>
    <xf numFmtId="181" fontId="13" fillId="2" borderId="1" xfId="0" applyNumberFormat="1" applyFont="1" applyFill="1" applyBorder="1" applyAlignment="1">
      <alignment horizontal="center" vertical="center"/>
    </xf>
    <xf numFmtId="0" fontId="13" fillId="2" borderId="1" xfId="0" quotePrefix="1" applyNumberFormat="1" applyFont="1" applyFill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  <xf numFmtId="182" fontId="17" fillId="2" borderId="1" xfId="0" applyNumberFormat="1" applyFont="1" applyFill="1" applyBorder="1" applyAlignment="1">
      <alignment horizontal="center" vertical="center"/>
    </xf>
    <xf numFmtId="180" fontId="18" fillId="2" borderId="1" xfId="0" applyNumberFormat="1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81" fontId="19" fillId="2" borderId="1" xfId="0" applyNumberFormat="1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183" fontId="17" fillId="2" borderId="1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/>
    </xf>
  </cellXfs>
  <cellStyles count="4">
    <cellStyle name="百分比" xfId="2" builtinId="5"/>
    <cellStyle name="常规" xfId="0" builtinId="0"/>
    <cellStyle name="常规 2" xfId="1"/>
    <cellStyle name="常规_综合测评" xfId="3"/>
  </cellStyles>
  <dxfs count="1">
    <dxf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yangyihan1874\Files\&#31649;&#29702;16-6&#296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智育成绩（必修）"/>
      <sheetName val="智育成绩（选修）"/>
      <sheetName val="智育加分"/>
      <sheetName val="智育成绩"/>
      <sheetName val="体育成绩"/>
      <sheetName val="德育加分"/>
      <sheetName val="互评与最终德育成绩"/>
      <sheetName val="综合测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2016011907</v>
          </cell>
          <cell r="C8" t="str">
            <v xml:space="preserve">李彤蕾   </v>
          </cell>
          <cell r="D8">
            <v>109.8549</v>
          </cell>
          <cell r="E8">
            <v>80.520177777777789</v>
          </cell>
          <cell r="F8">
            <v>86.4</v>
          </cell>
          <cell r="G8">
            <v>0.61899999999999999</v>
          </cell>
          <cell r="H8">
            <v>86.975104444444455</v>
          </cell>
          <cell r="I8">
            <v>0</v>
          </cell>
          <cell r="J8">
            <v>74.2</v>
          </cell>
          <cell r="K8">
            <v>1</v>
          </cell>
          <cell r="L8" t="str">
            <v>无</v>
          </cell>
        </row>
        <row r="25">
          <cell r="B25">
            <v>2016011925</v>
          </cell>
          <cell r="C25" t="str">
            <v xml:space="preserve">孙康  </v>
          </cell>
          <cell r="D25">
            <v>105.34850000000002</v>
          </cell>
          <cell r="E25">
            <v>82.134400000000014</v>
          </cell>
          <cell r="F25">
            <v>79.5</v>
          </cell>
          <cell r="G25">
            <v>0.71430000000000005</v>
          </cell>
          <cell r="H25">
            <v>86.513780000000011</v>
          </cell>
          <cell r="I25">
            <v>0</v>
          </cell>
          <cell r="J25">
            <v>63</v>
          </cell>
          <cell r="K25">
            <v>0</v>
          </cell>
          <cell r="L25" t="str">
            <v>无</v>
          </cell>
        </row>
        <row r="29">
          <cell r="B29">
            <v>2016011929</v>
          </cell>
          <cell r="C29" t="str">
            <v xml:space="preserve">张治宏   </v>
          </cell>
          <cell r="D29">
            <v>111.37313333333334</v>
          </cell>
          <cell r="E29">
            <v>75.42240000000001</v>
          </cell>
          <cell r="F29">
            <v>81.599999999999994</v>
          </cell>
          <cell r="G29">
            <v>0.42849999999999999</v>
          </cell>
          <cell r="H29">
            <v>83.230306666666678</v>
          </cell>
          <cell r="I29">
            <v>0</v>
          </cell>
          <cell r="J29">
            <v>71.2</v>
          </cell>
          <cell r="K29">
            <v>0</v>
          </cell>
          <cell r="L29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106" zoomScaleNormal="106" workbookViewId="0">
      <selection activeCell="G8" sqref="G8"/>
    </sheetView>
  </sheetViews>
  <sheetFormatPr defaultColWidth="9" defaultRowHeight="13.5"/>
  <cols>
    <col min="1" max="1" width="5.25" style="18" bestFit="1" customWidth="1"/>
    <col min="2" max="2" width="14" style="18" customWidth="1"/>
    <col min="3" max="3" width="12.125" style="18" customWidth="1"/>
    <col min="4" max="4" width="15" style="18" bestFit="1" customWidth="1"/>
    <col min="5" max="5" width="13.875" style="18" bestFit="1" customWidth="1"/>
    <col min="6" max="6" width="9" style="44"/>
    <col min="7" max="8" width="13" style="18" bestFit="1" customWidth="1"/>
    <col min="9" max="9" width="9" style="18"/>
    <col min="10" max="10" width="9" style="44"/>
    <col min="11" max="11" width="11" style="18" bestFit="1" customWidth="1"/>
    <col min="12" max="12" width="13" style="18" bestFit="1" customWidth="1"/>
    <col min="13" max="16384" width="9" style="18"/>
  </cols>
  <sheetData>
    <row r="1" spans="1:17" ht="25.5" customHeight="1">
      <c r="A1" s="15" t="s">
        <v>254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  <c r="P1" s="16"/>
      <c r="Q1" s="17"/>
    </row>
    <row r="2" spans="1:17">
      <c r="A2" s="19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10</v>
      </c>
      <c r="H2" s="20" t="s">
        <v>11</v>
      </c>
      <c r="I2" s="21" t="s">
        <v>6</v>
      </c>
      <c r="J2" s="20" t="s">
        <v>7</v>
      </c>
      <c r="K2" s="21" t="s">
        <v>8</v>
      </c>
      <c r="L2" s="19" t="s">
        <v>9</v>
      </c>
    </row>
    <row r="3" spans="1:17">
      <c r="A3" s="19">
        <v>1</v>
      </c>
      <c r="B3" s="1">
        <v>2016011881</v>
      </c>
      <c r="C3" s="1" t="s">
        <v>100</v>
      </c>
      <c r="D3" s="2">
        <v>115.0898</v>
      </c>
      <c r="E3" s="2">
        <f>112.5328-4</f>
        <v>108.53279999999999</v>
      </c>
      <c r="F3" s="3">
        <v>87.9</v>
      </c>
      <c r="G3" s="4">
        <v>0.952380952380952</v>
      </c>
      <c r="H3" s="5">
        <f>D3*0.2+E3*0.7+F3*0.1</f>
        <v>107.78091999999999</v>
      </c>
      <c r="I3" s="6">
        <v>600</v>
      </c>
      <c r="J3" s="1">
        <v>82.3</v>
      </c>
      <c r="K3" s="7">
        <v>0</v>
      </c>
      <c r="L3" s="8" t="s">
        <v>93</v>
      </c>
    </row>
    <row r="4" spans="1:17">
      <c r="A4" s="22">
        <v>2</v>
      </c>
      <c r="B4" s="10" t="s">
        <v>133</v>
      </c>
      <c r="C4" s="10" t="s">
        <v>132</v>
      </c>
      <c r="D4" s="23">
        <v>110.91550000000001</v>
      </c>
      <c r="E4" s="23">
        <v>99.2072</v>
      </c>
      <c r="F4" s="24">
        <v>87.3</v>
      </c>
      <c r="G4" s="25">
        <v>1</v>
      </c>
      <c r="H4" s="26">
        <v>100.35814000000001</v>
      </c>
      <c r="I4" s="10" t="s">
        <v>13</v>
      </c>
      <c r="J4" s="24">
        <v>79.3</v>
      </c>
      <c r="K4" s="10" t="s">
        <v>13</v>
      </c>
      <c r="L4" s="27" t="s">
        <v>12</v>
      </c>
    </row>
    <row r="5" spans="1:17">
      <c r="A5" s="19">
        <v>3</v>
      </c>
      <c r="B5" s="1">
        <v>2016011849</v>
      </c>
      <c r="C5" s="1" t="s">
        <v>50</v>
      </c>
      <c r="D5" s="23">
        <v>108.06666666666666</v>
      </c>
      <c r="E5" s="28">
        <v>99.101866666666666</v>
      </c>
      <c r="F5" s="8">
        <v>90.9</v>
      </c>
      <c r="G5" s="9">
        <v>0.95238095238095233</v>
      </c>
      <c r="H5" s="29">
        <v>100.07463999999999</v>
      </c>
      <c r="I5" s="10">
        <v>630</v>
      </c>
      <c r="J5" s="30">
        <v>74.2</v>
      </c>
      <c r="K5" s="1" t="s">
        <v>51</v>
      </c>
      <c r="L5" s="8" t="s">
        <v>12</v>
      </c>
    </row>
    <row r="6" spans="1:17">
      <c r="A6" s="22">
        <v>4</v>
      </c>
      <c r="B6" s="1">
        <v>2016011854</v>
      </c>
      <c r="C6" s="1" t="s">
        <v>52</v>
      </c>
      <c r="D6" s="23">
        <v>111.33333333333333</v>
      </c>
      <c r="E6" s="28">
        <v>96.222400000000007</v>
      </c>
      <c r="F6" s="8">
        <v>82.199999999999989</v>
      </c>
      <c r="G6" s="11">
        <v>0.95238095238095233</v>
      </c>
      <c r="H6" s="29">
        <v>97.842346666666671</v>
      </c>
      <c r="I6" s="8"/>
      <c r="J6" s="30">
        <v>69</v>
      </c>
      <c r="K6" s="1" t="s">
        <v>51</v>
      </c>
      <c r="L6" s="8" t="s">
        <v>12</v>
      </c>
    </row>
    <row r="7" spans="1:17">
      <c r="A7" s="19">
        <v>5</v>
      </c>
      <c r="B7" s="1">
        <v>2016011807</v>
      </c>
      <c r="C7" s="1" t="s">
        <v>24</v>
      </c>
      <c r="D7" s="28">
        <v>107.53115702479339</v>
      </c>
      <c r="E7" s="28">
        <v>91.950133333333341</v>
      </c>
      <c r="F7" s="31">
        <v>109.9</v>
      </c>
      <c r="G7" s="4">
        <v>0.90480000000000005</v>
      </c>
      <c r="H7" s="26">
        <v>96.861324738292012</v>
      </c>
      <c r="I7" s="32" t="s">
        <v>19</v>
      </c>
      <c r="J7" s="6">
        <v>80.150000000000006</v>
      </c>
      <c r="K7" s="32" t="s">
        <v>19</v>
      </c>
      <c r="L7" s="24" t="s">
        <v>16</v>
      </c>
    </row>
    <row r="8" spans="1:17">
      <c r="A8" s="22">
        <v>6</v>
      </c>
      <c r="B8" s="27">
        <v>2016011753</v>
      </c>
      <c r="C8" s="27" t="s">
        <v>164</v>
      </c>
      <c r="D8" s="23">
        <v>106.03870968</v>
      </c>
      <c r="E8" s="23">
        <v>93.137600000000006</v>
      </c>
      <c r="F8" s="24">
        <v>81.900000000000006</v>
      </c>
      <c r="G8" s="25">
        <v>0.90476190476190477</v>
      </c>
      <c r="H8" s="26">
        <v>94.594061936000003</v>
      </c>
      <c r="I8" s="10" t="s">
        <v>13</v>
      </c>
      <c r="J8" s="24">
        <v>64.400000000000006</v>
      </c>
      <c r="K8" s="10" t="s">
        <v>13</v>
      </c>
      <c r="L8" s="27" t="s">
        <v>12</v>
      </c>
    </row>
    <row r="9" spans="1:17">
      <c r="A9" s="19">
        <v>7</v>
      </c>
      <c r="B9" s="10">
        <v>2016011912</v>
      </c>
      <c r="C9" s="10" t="s">
        <v>196</v>
      </c>
      <c r="D9" s="23">
        <v>106.6902</v>
      </c>
      <c r="E9" s="23">
        <v>86.673142857142864</v>
      </c>
      <c r="F9" s="24">
        <v>105.8</v>
      </c>
      <c r="G9" s="33">
        <v>0.8095</v>
      </c>
      <c r="H9" s="26">
        <v>92.589240000000004</v>
      </c>
      <c r="I9" s="10" t="s">
        <v>51</v>
      </c>
      <c r="J9" s="24">
        <v>86.8</v>
      </c>
      <c r="K9" s="10">
        <v>0</v>
      </c>
      <c r="L9" s="10" t="s">
        <v>131</v>
      </c>
    </row>
    <row r="10" spans="1:17">
      <c r="A10" s="22">
        <v>8</v>
      </c>
      <c r="B10" s="1">
        <v>2016011817</v>
      </c>
      <c r="C10" s="1" t="s">
        <v>36</v>
      </c>
      <c r="D10" s="28">
        <v>105.80991735537191</v>
      </c>
      <c r="E10" s="28">
        <v>90.062399999999997</v>
      </c>
      <c r="F10" s="31">
        <v>83.699999999999989</v>
      </c>
      <c r="G10" s="4">
        <v>0.90480000000000005</v>
      </c>
      <c r="H10" s="26">
        <v>92.575663471074378</v>
      </c>
      <c r="I10" s="32" t="s">
        <v>19</v>
      </c>
      <c r="J10" s="6">
        <v>76.900000000000006</v>
      </c>
      <c r="K10" s="32" t="s">
        <v>19</v>
      </c>
      <c r="L10" s="24" t="s">
        <v>16</v>
      </c>
    </row>
    <row r="11" spans="1:17">
      <c r="A11" s="19">
        <v>9</v>
      </c>
      <c r="B11" s="10" t="s">
        <v>134</v>
      </c>
      <c r="C11" s="10" t="s">
        <v>197</v>
      </c>
      <c r="D11" s="23">
        <v>105.8364</v>
      </c>
      <c r="E11" s="23">
        <v>89.381866666666667</v>
      </c>
      <c r="F11" s="24">
        <v>88.199999999999989</v>
      </c>
      <c r="G11" s="25">
        <v>0.95238095238095233</v>
      </c>
      <c r="H11" s="26">
        <v>92.554586666666651</v>
      </c>
      <c r="I11" s="10" t="s">
        <v>13</v>
      </c>
      <c r="J11" s="24">
        <v>76.7</v>
      </c>
      <c r="K11" s="10" t="s">
        <v>13</v>
      </c>
      <c r="L11" s="27" t="s">
        <v>12</v>
      </c>
    </row>
    <row r="12" spans="1:17">
      <c r="A12" s="22">
        <v>10</v>
      </c>
      <c r="B12" s="10" t="s">
        <v>135</v>
      </c>
      <c r="C12" s="10" t="s">
        <v>198</v>
      </c>
      <c r="D12" s="23">
        <v>105.56360000000001</v>
      </c>
      <c r="E12" s="23">
        <v>89.471466666666672</v>
      </c>
      <c r="F12" s="24">
        <v>86.699999999999989</v>
      </c>
      <c r="G12" s="25">
        <v>0.95238095238095233</v>
      </c>
      <c r="H12" s="26">
        <v>92.412746666666678</v>
      </c>
      <c r="I12" s="34">
        <v>533</v>
      </c>
      <c r="J12" s="24">
        <v>78.599999999999994</v>
      </c>
      <c r="K12" s="10" t="s">
        <v>13</v>
      </c>
      <c r="L12" s="27" t="s">
        <v>12</v>
      </c>
    </row>
    <row r="13" spans="1:17">
      <c r="A13" s="19">
        <v>11</v>
      </c>
      <c r="B13" s="10" t="s">
        <v>136</v>
      </c>
      <c r="C13" s="10" t="s">
        <v>199</v>
      </c>
      <c r="D13" s="23">
        <v>105.15384615384616</v>
      </c>
      <c r="E13" s="23">
        <v>88.778800000000018</v>
      </c>
      <c r="F13" s="24">
        <v>90</v>
      </c>
      <c r="G13" s="25">
        <v>0.95238095238095233</v>
      </c>
      <c r="H13" s="26">
        <v>92.175929230769242</v>
      </c>
      <c r="I13" s="10" t="s">
        <v>13</v>
      </c>
      <c r="J13" s="24">
        <v>79.900000000000006</v>
      </c>
      <c r="K13" s="10" t="s">
        <v>13</v>
      </c>
      <c r="L13" s="27" t="s">
        <v>12</v>
      </c>
    </row>
    <row r="14" spans="1:17">
      <c r="A14" s="22">
        <v>12</v>
      </c>
      <c r="B14" s="1">
        <v>2016011841</v>
      </c>
      <c r="C14" s="1" t="s">
        <v>53</v>
      </c>
      <c r="D14" s="23">
        <v>107.46666666666667</v>
      </c>
      <c r="E14" s="28">
        <v>87.503399999999999</v>
      </c>
      <c r="F14" s="8">
        <v>94.199999999999989</v>
      </c>
      <c r="G14" s="11">
        <v>0.95238095238095233</v>
      </c>
      <c r="H14" s="29">
        <v>92.165713333333329</v>
      </c>
      <c r="I14" s="8"/>
      <c r="J14" s="30">
        <v>81.5</v>
      </c>
      <c r="K14" s="1" t="s">
        <v>51</v>
      </c>
      <c r="L14" s="8" t="s">
        <v>12</v>
      </c>
    </row>
    <row r="15" spans="1:17">
      <c r="A15" s="19">
        <v>13</v>
      </c>
      <c r="B15" s="1">
        <v>2016011897</v>
      </c>
      <c r="C15" s="1" t="s">
        <v>128</v>
      </c>
      <c r="D15" s="2">
        <v>119.5038</v>
      </c>
      <c r="E15" s="2">
        <v>85.006399999999999</v>
      </c>
      <c r="F15" s="3">
        <v>84</v>
      </c>
      <c r="G15" s="4">
        <v>0.76190476190476197</v>
      </c>
      <c r="H15" s="5">
        <v>91.805240000000012</v>
      </c>
      <c r="I15" s="12" t="s">
        <v>99</v>
      </c>
      <c r="J15" s="1">
        <v>73.099999999999994</v>
      </c>
      <c r="K15" s="7">
        <v>0</v>
      </c>
      <c r="L15" s="8" t="s">
        <v>129</v>
      </c>
    </row>
    <row r="16" spans="1:17">
      <c r="A16" s="22">
        <v>14</v>
      </c>
      <c r="B16" s="1">
        <v>2016011824</v>
      </c>
      <c r="C16" s="1" t="s">
        <v>39</v>
      </c>
      <c r="D16" s="28">
        <v>106.37231404958678</v>
      </c>
      <c r="E16" s="28">
        <v>88.233399999999989</v>
      </c>
      <c r="F16" s="31">
        <v>87.6</v>
      </c>
      <c r="G16" s="4">
        <v>0.95240000000000002</v>
      </c>
      <c r="H16" s="26">
        <v>91.797842809917356</v>
      </c>
      <c r="I16" s="32" t="s">
        <v>19</v>
      </c>
      <c r="J16" s="6">
        <v>76.900000000000006</v>
      </c>
      <c r="K16" s="32" t="s">
        <v>19</v>
      </c>
      <c r="L16" s="24" t="s">
        <v>16</v>
      </c>
    </row>
    <row r="17" spans="1:12">
      <c r="A17" s="19">
        <v>15</v>
      </c>
      <c r="B17" s="10">
        <v>2016011921</v>
      </c>
      <c r="C17" s="10" t="s">
        <v>200</v>
      </c>
      <c r="D17" s="23">
        <v>99.572400000000002</v>
      </c>
      <c r="E17" s="23">
        <v>88.990800000000007</v>
      </c>
      <c r="F17" s="24">
        <v>95.4</v>
      </c>
      <c r="G17" s="33">
        <v>0.95240000000000002</v>
      </c>
      <c r="H17" s="26">
        <v>91.748040000000003</v>
      </c>
      <c r="I17" s="10" t="s">
        <v>51</v>
      </c>
      <c r="J17" s="24">
        <v>84.6</v>
      </c>
      <c r="K17" s="10">
        <v>0</v>
      </c>
      <c r="L17" s="10" t="s">
        <v>131</v>
      </c>
    </row>
    <row r="18" spans="1:12">
      <c r="A18" s="22">
        <v>16</v>
      </c>
      <c r="B18" s="10">
        <v>2016011924</v>
      </c>
      <c r="C18" s="10" t="s">
        <v>201</v>
      </c>
      <c r="D18" s="23">
        <v>106.43650000000001</v>
      </c>
      <c r="E18" s="23">
        <v>86.474600000000024</v>
      </c>
      <c r="F18" s="24">
        <v>97.199999999999989</v>
      </c>
      <c r="G18" s="33">
        <v>0.85709999999999997</v>
      </c>
      <c r="H18" s="26">
        <v>91.53952000000001</v>
      </c>
      <c r="I18" s="10" t="s">
        <v>51</v>
      </c>
      <c r="J18" s="24">
        <v>81.8</v>
      </c>
      <c r="K18" s="10">
        <v>0</v>
      </c>
      <c r="L18" s="10" t="s">
        <v>131</v>
      </c>
    </row>
    <row r="19" spans="1:12">
      <c r="A19" s="19">
        <v>17</v>
      </c>
      <c r="B19" s="1">
        <v>2016011872</v>
      </c>
      <c r="C19" s="1" t="s">
        <v>87</v>
      </c>
      <c r="D19" s="2">
        <v>103.31460000000001</v>
      </c>
      <c r="E19" s="2">
        <v>88.857399999999998</v>
      </c>
      <c r="F19" s="3">
        <v>85.5</v>
      </c>
      <c r="G19" s="4">
        <v>0.90476190476190499</v>
      </c>
      <c r="H19" s="5">
        <v>91.4131</v>
      </c>
      <c r="I19" s="12" t="s">
        <v>88</v>
      </c>
      <c r="J19" s="1">
        <v>75.7</v>
      </c>
      <c r="K19" s="7">
        <v>0</v>
      </c>
      <c r="L19" s="8" t="s">
        <v>86</v>
      </c>
    </row>
    <row r="20" spans="1:12">
      <c r="A20" s="22">
        <v>18</v>
      </c>
      <c r="B20" s="10">
        <v>2016011910</v>
      </c>
      <c r="C20" s="10" t="s">
        <v>202</v>
      </c>
      <c r="D20" s="23">
        <v>107.25713333333333</v>
      </c>
      <c r="E20" s="23">
        <v>87.312685714285706</v>
      </c>
      <c r="F20" s="24">
        <v>88.199999999999989</v>
      </c>
      <c r="G20" s="33">
        <v>0.76190000000000002</v>
      </c>
      <c r="H20" s="26">
        <v>91.390306666666646</v>
      </c>
      <c r="I20" s="10" t="s">
        <v>51</v>
      </c>
      <c r="J20" s="24">
        <v>81.099999999999994</v>
      </c>
      <c r="K20" s="10">
        <v>0</v>
      </c>
      <c r="L20" s="10" t="s">
        <v>131</v>
      </c>
    </row>
    <row r="21" spans="1:12">
      <c r="A21" s="19">
        <v>19</v>
      </c>
      <c r="B21" s="1">
        <v>2016011874</v>
      </c>
      <c r="C21" s="1" t="s">
        <v>89</v>
      </c>
      <c r="D21" s="2">
        <v>124.70490000000002</v>
      </c>
      <c r="E21" s="2">
        <f>86.5936-4</f>
        <v>82.593599999999995</v>
      </c>
      <c r="F21" s="3">
        <v>83.7</v>
      </c>
      <c r="G21" s="25">
        <v>0.61904761904761896</v>
      </c>
      <c r="H21" s="5">
        <f>93.9265-2.8</f>
        <v>91.126500000000007</v>
      </c>
      <c r="I21" s="12" t="s">
        <v>90</v>
      </c>
      <c r="J21" s="1">
        <v>73.8</v>
      </c>
      <c r="K21" s="7">
        <v>0</v>
      </c>
      <c r="L21" s="8" t="s">
        <v>91</v>
      </c>
    </row>
    <row r="22" spans="1:12">
      <c r="A22" s="22">
        <v>20</v>
      </c>
      <c r="B22" s="10" t="s">
        <v>137</v>
      </c>
      <c r="C22" s="10" t="s">
        <v>203</v>
      </c>
      <c r="D22" s="23">
        <v>105.28179999999999</v>
      </c>
      <c r="E22" s="23">
        <v>87.30661818181818</v>
      </c>
      <c r="F22" s="24">
        <v>89.4</v>
      </c>
      <c r="G22" s="25">
        <v>0.95238095238095233</v>
      </c>
      <c r="H22" s="26">
        <v>91.110992727272716</v>
      </c>
      <c r="I22" s="10" t="s">
        <v>13</v>
      </c>
      <c r="J22" s="24">
        <v>74.400000000000006</v>
      </c>
      <c r="K22" s="10" t="s">
        <v>13</v>
      </c>
      <c r="L22" s="27" t="s">
        <v>12</v>
      </c>
    </row>
    <row r="23" spans="1:12">
      <c r="A23" s="19">
        <v>21</v>
      </c>
      <c r="B23" s="1">
        <v>2016011868</v>
      </c>
      <c r="C23" s="1" t="s">
        <v>82</v>
      </c>
      <c r="D23" s="2">
        <v>104.27549999999999</v>
      </c>
      <c r="E23" s="2">
        <v>87.340666670000005</v>
      </c>
      <c r="F23" s="3">
        <v>88.8</v>
      </c>
      <c r="G23" s="4">
        <v>0.90476190476190499</v>
      </c>
      <c r="H23" s="5">
        <v>90.873566666666676</v>
      </c>
      <c r="I23" s="6">
        <v>589</v>
      </c>
      <c r="J23" s="1">
        <v>82.5</v>
      </c>
      <c r="K23" s="7">
        <v>0</v>
      </c>
      <c r="L23" s="8" t="s">
        <v>83</v>
      </c>
    </row>
    <row r="24" spans="1:12">
      <c r="A24" s="22">
        <v>22</v>
      </c>
      <c r="B24" s="1">
        <v>2016011869</v>
      </c>
      <c r="C24" s="1" t="s">
        <v>84</v>
      </c>
      <c r="D24" s="2">
        <v>104.20970000000001</v>
      </c>
      <c r="E24" s="2">
        <v>88.003199999999993</v>
      </c>
      <c r="F24" s="3">
        <v>82.2</v>
      </c>
      <c r="G24" s="4">
        <v>0.90476190476190499</v>
      </c>
      <c r="H24" s="5">
        <v>90.664180000000016</v>
      </c>
      <c r="I24" s="6">
        <v>589</v>
      </c>
      <c r="J24" s="1" t="s">
        <v>85</v>
      </c>
      <c r="K24" s="7">
        <v>0</v>
      </c>
      <c r="L24" s="8" t="s">
        <v>86</v>
      </c>
    </row>
    <row r="25" spans="1:12">
      <c r="A25" s="19">
        <v>23</v>
      </c>
      <c r="B25" s="10" t="s">
        <v>138</v>
      </c>
      <c r="C25" s="10" t="s">
        <v>204</v>
      </c>
      <c r="D25" s="23">
        <v>106.15650000000001</v>
      </c>
      <c r="E25" s="23">
        <v>86.629257142857128</v>
      </c>
      <c r="F25" s="24">
        <v>86.699999999999989</v>
      </c>
      <c r="G25" s="25">
        <v>0.90476190476190477</v>
      </c>
      <c r="H25" s="26">
        <v>90.541779999999989</v>
      </c>
      <c r="I25" s="10" t="s">
        <v>13</v>
      </c>
      <c r="J25" s="24">
        <v>77.2</v>
      </c>
      <c r="K25" s="10" t="s">
        <v>13</v>
      </c>
      <c r="L25" s="27" t="s">
        <v>12</v>
      </c>
    </row>
    <row r="26" spans="1:12">
      <c r="A26" s="22">
        <v>24</v>
      </c>
      <c r="B26" s="1">
        <v>2016011853</v>
      </c>
      <c r="C26" s="1" t="s">
        <v>54</v>
      </c>
      <c r="D26" s="23">
        <v>107.53333333333333</v>
      </c>
      <c r="E26" s="28">
        <v>86.126222222222225</v>
      </c>
      <c r="F26" s="8">
        <v>84.3</v>
      </c>
      <c r="G26" s="11">
        <v>0.90476190476190477</v>
      </c>
      <c r="H26" s="29">
        <v>90.225022222222236</v>
      </c>
      <c r="I26" s="8"/>
      <c r="J26" s="30">
        <v>71.400000000000006</v>
      </c>
      <c r="K26" s="1" t="s">
        <v>51</v>
      </c>
      <c r="L26" s="8" t="s">
        <v>12</v>
      </c>
    </row>
    <row r="27" spans="1:12">
      <c r="A27" s="19">
        <v>25</v>
      </c>
      <c r="B27" s="10">
        <v>2016011906</v>
      </c>
      <c r="C27" s="10" t="s">
        <v>205</v>
      </c>
      <c r="D27" s="23">
        <v>102.84729999999999</v>
      </c>
      <c r="E27" s="23">
        <v>87.684000000000012</v>
      </c>
      <c r="F27" s="24">
        <v>82.5</v>
      </c>
      <c r="G27" s="33">
        <v>0.76190000000000002</v>
      </c>
      <c r="H27" s="26">
        <v>90.198260000000005</v>
      </c>
      <c r="I27" s="10">
        <v>583</v>
      </c>
      <c r="J27" s="24">
        <v>69.400000000000006</v>
      </c>
      <c r="K27" s="10">
        <v>0</v>
      </c>
      <c r="L27" s="10" t="s">
        <v>131</v>
      </c>
    </row>
    <row r="28" spans="1:12">
      <c r="A28" s="22">
        <v>26</v>
      </c>
      <c r="B28" s="10" t="s">
        <v>139</v>
      </c>
      <c r="C28" s="10" t="s">
        <v>206</v>
      </c>
      <c r="D28" s="23">
        <v>105.8364</v>
      </c>
      <c r="E28" s="23">
        <v>85.502399999999994</v>
      </c>
      <c r="F28" s="24">
        <v>88.8</v>
      </c>
      <c r="G28" s="25">
        <v>0.76190476190476186</v>
      </c>
      <c r="H28" s="26">
        <v>89.898959999999988</v>
      </c>
      <c r="I28" s="10" t="s">
        <v>13</v>
      </c>
      <c r="J28" s="24">
        <v>76.5</v>
      </c>
      <c r="K28" s="10" t="s">
        <v>13</v>
      </c>
      <c r="L28" s="27" t="s">
        <v>12</v>
      </c>
    </row>
    <row r="29" spans="1:12">
      <c r="A29" s="19">
        <v>27</v>
      </c>
      <c r="B29" s="10">
        <v>2016011905</v>
      </c>
      <c r="C29" s="10" t="s">
        <v>207</v>
      </c>
      <c r="D29" s="23">
        <v>105.21929999999999</v>
      </c>
      <c r="E29" s="23">
        <v>85.966792452830191</v>
      </c>
      <c r="F29" s="24">
        <v>86.1</v>
      </c>
      <c r="G29" s="33">
        <v>0.90910000000000002</v>
      </c>
      <c r="H29" s="26">
        <v>89.830614716981131</v>
      </c>
      <c r="I29" s="10" t="s">
        <v>51</v>
      </c>
      <c r="J29" s="24">
        <v>67.3</v>
      </c>
      <c r="K29" s="10">
        <v>0</v>
      </c>
      <c r="L29" s="10" t="s">
        <v>131</v>
      </c>
    </row>
    <row r="30" spans="1:12">
      <c r="A30" s="22">
        <v>28</v>
      </c>
      <c r="B30" s="27">
        <v>2016011764</v>
      </c>
      <c r="C30" s="27" t="s">
        <v>165</v>
      </c>
      <c r="D30" s="23">
        <v>104.83870967999999</v>
      </c>
      <c r="E30" s="23">
        <v>86.097500000000011</v>
      </c>
      <c r="F30" s="24">
        <v>85.1</v>
      </c>
      <c r="G30" s="25">
        <v>0.76190476190476186</v>
      </c>
      <c r="H30" s="26">
        <v>89.74599193600001</v>
      </c>
      <c r="I30" s="10" t="s">
        <v>13</v>
      </c>
      <c r="J30" s="24">
        <v>72.400000000000006</v>
      </c>
      <c r="K30" s="10" t="s">
        <v>13</v>
      </c>
      <c r="L30" s="27" t="s">
        <v>12</v>
      </c>
    </row>
    <row r="31" spans="1:12">
      <c r="A31" s="19">
        <v>29</v>
      </c>
      <c r="B31" s="1">
        <v>2016011895</v>
      </c>
      <c r="C31" s="1" t="s">
        <v>110</v>
      </c>
      <c r="D31" s="2">
        <v>98.362600000000015</v>
      </c>
      <c r="E31" s="2">
        <v>86.896000000000001</v>
      </c>
      <c r="F31" s="3">
        <f>90.1+2</f>
        <v>92.1</v>
      </c>
      <c r="G31" s="4">
        <v>0.952380952380952</v>
      </c>
      <c r="H31" s="5">
        <f>89.50972+0.2</f>
        <v>89.709720000000004</v>
      </c>
      <c r="I31" s="12" t="s">
        <v>99</v>
      </c>
      <c r="J31" s="1">
        <v>71.8</v>
      </c>
      <c r="K31" s="7">
        <v>0</v>
      </c>
      <c r="L31" s="8" t="s">
        <v>111</v>
      </c>
    </row>
    <row r="32" spans="1:12">
      <c r="A32" s="22">
        <v>30</v>
      </c>
      <c r="B32" s="1">
        <v>2015011861</v>
      </c>
      <c r="C32" s="1" t="s">
        <v>56</v>
      </c>
      <c r="D32" s="23">
        <v>105.16666666666667</v>
      </c>
      <c r="E32" s="28">
        <v>85.606400000000008</v>
      </c>
      <c r="F32" s="8">
        <v>86.699999999999989</v>
      </c>
      <c r="G32" s="11">
        <v>0.76190476190476186</v>
      </c>
      <c r="H32" s="29">
        <v>89.627813333333336</v>
      </c>
      <c r="I32" s="8"/>
      <c r="J32" s="30">
        <v>64.5</v>
      </c>
      <c r="K32" s="1" t="s">
        <v>51</v>
      </c>
      <c r="L32" s="8" t="s">
        <v>12</v>
      </c>
    </row>
    <row r="33" spans="1:12">
      <c r="A33" s="19">
        <v>31</v>
      </c>
      <c r="B33" s="27" t="s">
        <v>140</v>
      </c>
      <c r="C33" s="27" t="s">
        <v>166</v>
      </c>
      <c r="D33" s="23">
        <v>106.00645161</v>
      </c>
      <c r="E33" s="23">
        <v>84.885866666666672</v>
      </c>
      <c r="F33" s="24">
        <v>88.5</v>
      </c>
      <c r="G33" s="25">
        <v>0.80952380952380953</v>
      </c>
      <c r="H33" s="26">
        <v>89.471396988666669</v>
      </c>
      <c r="I33" s="10" t="s">
        <v>13</v>
      </c>
      <c r="J33" s="24">
        <v>77.400000000000006</v>
      </c>
      <c r="K33" s="10" t="s">
        <v>13</v>
      </c>
      <c r="L33" s="27" t="s">
        <v>12</v>
      </c>
    </row>
    <row r="34" spans="1:12">
      <c r="A34" s="22">
        <v>32</v>
      </c>
      <c r="B34" s="1">
        <v>2016011856</v>
      </c>
      <c r="C34" s="1" t="s">
        <v>55</v>
      </c>
      <c r="D34" s="23">
        <v>111.89999999999999</v>
      </c>
      <c r="E34" s="28">
        <v>84.176177777777781</v>
      </c>
      <c r="F34" s="8">
        <v>81.599999999999994</v>
      </c>
      <c r="G34" s="11">
        <v>0.8571428571428571</v>
      </c>
      <c r="H34" s="29">
        <v>89.463324444444439</v>
      </c>
      <c r="I34" s="8"/>
      <c r="J34" s="30">
        <v>70</v>
      </c>
      <c r="K34" s="1" t="s">
        <v>51</v>
      </c>
      <c r="L34" s="8" t="s">
        <v>12</v>
      </c>
    </row>
    <row r="35" spans="1:12">
      <c r="A35" s="19">
        <v>33</v>
      </c>
      <c r="B35" s="1">
        <v>2016011816</v>
      </c>
      <c r="C35" s="1" t="s">
        <v>29</v>
      </c>
      <c r="D35" s="28">
        <v>106.72479338842976</v>
      </c>
      <c r="E35" s="28">
        <v>85.662993388098585</v>
      </c>
      <c r="F35" s="31">
        <v>81.3</v>
      </c>
      <c r="G35" s="4">
        <v>0.8095</v>
      </c>
      <c r="H35" s="26">
        <v>89.439054049354951</v>
      </c>
      <c r="I35" s="32" t="s">
        <v>19</v>
      </c>
      <c r="J35" s="6">
        <v>74.849999999999994</v>
      </c>
      <c r="K35" s="32" t="s">
        <v>13</v>
      </c>
      <c r="L35" s="24" t="s">
        <v>16</v>
      </c>
    </row>
    <row r="36" spans="1:12">
      <c r="A36" s="22">
        <v>34</v>
      </c>
      <c r="B36" s="27">
        <v>2016011743</v>
      </c>
      <c r="C36" s="27" t="s">
        <v>167</v>
      </c>
      <c r="D36" s="23">
        <v>104.83870967999999</v>
      </c>
      <c r="E36" s="23">
        <v>85.1952</v>
      </c>
      <c r="F36" s="24">
        <v>88.199999999999989</v>
      </c>
      <c r="G36" s="25">
        <v>0.95238095238095233</v>
      </c>
      <c r="H36" s="26">
        <v>89.424381935999989</v>
      </c>
      <c r="I36" s="10" t="s">
        <v>13</v>
      </c>
      <c r="J36" s="24">
        <v>74.599999999999994</v>
      </c>
      <c r="K36" s="10" t="s">
        <v>13</v>
      </c>
      <c r="L36" s="27" t="s">
        <v>12</v>
      </c>
    </row>
    <row r="37" spans="1:12">
      <c r="A37" s="19">
        <v>35</v>
      </c>
      <c r="B37" s="1">
        <v>2016011836</v>
      </c>
      <c r="C37" s="1" t="s">
        <v>57</v>
      </c>
      <c r="D37" s="23">
        <v>107.16666666666667</v>
      </c>
      <c r="E37" s="28">
        <v>84.574399999999997</v>
      </c>
      <c r="F37" s="8">
        <v>87.8</v>
      </c>
      <c r="G37" s="11">
        <v>0.8571428571428571</v>
      </c>
      <c r="H37" s="29">
        <v>89.415413333333333</v>
      </c>
      <c r="I37" s="8"/>
      <c r="J37" s="30">
        <v>76.3</v>
      </c>
      <c r="K37" s="1" t="s">
        <v>51</v>
      </c>
      <c r="L37" s="8" t="s">
        <v>12</v>
      </c>
    </row>
    <row r="38" spans="1:12">
      <c r="A38" s="22">
        <v>36</v>
      </c>
      <c r="B38" s="1">
        <v>2016011802</v>
      </c>
      <c r="C38" s="1" t="s">
        <v>18</v>
      </c>
      <c r="D38" s="28">
        <v>105.9498347107438</v>
      </c>
      <c r="E38" s="28">
        <v>84.613484246742914</v>
      </c>
      <c r="F38" s="31">
        <v>89.699999999999989</v>
      </c>
      <c r="G38" s="4">
        <v>0.71430000000000005</v>
      </c>
      <c r="H38" s="26">
        <v>89.389405914868789</v>
      </c>
      <c r="I38" s="32" t="s">
        <v>13</v>
      </c>
      <c r="J38" s="6">
        <v>77.25</v>
      </c>
      <c r="K38" s="32" t="s">
        <v>19</v>
      </c>
      <c r="L38" s="24" t="s">
        <v>16</v>
      </c>
    </row>
    <row r="39" spans="1:12">
      <c r="A39" s="19">
        <v>37</v>
      </c>
      <c r="B39" s="10">
        <v>2016011909</v>
      </c>
      <c r="C39" s="10" t="s">
        <v>208</v>
      </c>
      <c r="D39" s="23">
        <v>106.1087</v>
      </c>
      <c r="E39" s="23">
        <v>84.00800000000001</v>
      </c>
      <c r="F39" s="24">
        <v>93.3</v>
      </c>
      <c r="G39" s="33">
        <v>0.90480000000000005</v>
      </c>
      <c r="H39" s="26">
        <v>89.357340000000008</v>
      </c>
      <c r="I39" s="10" t="s">
        <v>51</v>
      </c>
      <c r="J39" s="24">
        <v>79.2</v>
      </c>
      <c r="K39" s="10">
        <v>0</v>
      </c>
      <c r="L39" s="10" t="s">
        <v>131</v>
      </c>
    </row>
    <row r="40" spans="1:12">
      <c r="A40" s="22">
        <v>38</v>
      </c>
      <c r="B40" s="1">
        <v>2016011844</v>
      </c>
      <c r="C40" s="1" t="s">
        <v>58</v>
      </c>
      <c r="D40" s="23">
        <v>107.33333333333334</v>
      </c>
      <c r="E40" s="28">
        <v>84.113066666666654</v>
      </c>
      <c r="F40" s="8">
        <v>89.6</v>
      </c>
      <c r="G40" s="11">
        <v>0.8571428571428571</v>
      </c>
      <c r="H40" s="29">
        <v>89.305813333333319</v>
      </c>
      <c r="I40" s="8">
        <v>613</v>
      </c>
      <c r="J40" s="30">
        <v>82</v>
      </c>
      <c r="K40" s="1" t="s">
        <v>51</v>
      </c>
      <c r="L40" s="8" t="s">
        <v>12</v>
      </c>
    </row>
    <row r="41" spans="1:12">
      <c r="A41" s="19">
        <v>39</v>
      </c>
      <c r="B41" s="27">
        <v>2016011761</v>
      </c>
      <c r="C41" s="27" t="s">
        <v>168</v>
      </c>
      <c r="D41" s="23">
        <v>104.77419355000001</v>
      </c>
      <c r="E41" s="23">
        <v>85.056533333333334</v>
      </c>
      <c r="F41" s="24">
        <v>87.6</v>
      </c>
      <c r="G41" s="25">
        <v>0.76190476190476186</v>
      </c>
      <c r="H41" s="26">
        <v>89.254412043333346</v>
      </c>
      <c r="I41" s="10" t="s">
        <v>13</v>
      </c>
      <c r="J41" s="24">
        <v>72.2</v>
      </c>
      <c r="K41" s="10" t="s">
        <v>13</v>
      </c>
      <c r="L41" s="27" t="s">
        <v>12</v>
      </c>
    </row>
    <row r="42" spans="1:12">
      <c r="A42" s="22">
        <v>40</v>
      </c>
      <c r="B42" s="27">
        <v>2016011752</v>
      </c>
      <c r="C42" s="27" t="s">
        <v>169</v>
      </c>
      <c r="D42" s="23">
        <v>106.07096774</v>
      </c>
      <c r="E42" s="23">
        <v>84.64800000000001</v>
      </c>
      <c r="F42" s="24">
        <v>86.699999999999989</v>
      </c>
      <c r="G42" s="25">
        <v>0.76190476190476186</v>
      </c>
      <c r="H42" s="26">
        <v>89.137793548000005</v>
      </c>
      <c r="I42" s="10" t="s">
        <v>13</v>
      </c>
      <c r="J42" s="24">
        <v>80.099999999999994</v>
      </c>
      <c r="K42" s="10" t="s">
        <v>13</v>
      </c>
      <c r="L42" s="27" t="s">
        <v>12</v>
      </c>
    </row>
    <row r="43" spans="1:12">
      <c r="A43" s="19">
        <v>41</v>
      </c>
      <c r="B43" s="1">
        <v>2016011826</v>
      </c>
      <c r="C43" s="1" t="s">
        <v>41</v>
      </c>
      <c r="D43" s="28">
        <v>106.77231404958678</v>
      </c>
      <c r="E43" s="28">
        <v>82.513810444874281</v>
      </c>
      <c r="F43" s="31">
        <v>99.5</v>
      </c>
      <c r="G43" s="4">
        <v>0.6</v>
      </c>
      <c r="H43" s="26">
        <v>89.064130121329356</v>
      </c>
      <c r="I43" s="32" t="s">
        <v>19</v>
      </c>
      <c r="J43" s="6">
        <v>83.75</v>
      </c>
      <c r="K43" s="32" t="s">
        <v>19</v>
      </c>
      <c r="L43" s="24" t="s">
        <v>16</v>
      </c>
    </row>
    <row r="44" spans="1:12">
      <c r="A44" s="22">
        <v>42</v>
      </c>
      <c r="B44" s="10">
        <v>2016011928</v>
      </c>
      <c r="C44" s="10" t="s">
        <v>209</v>
      </c>
      <c r="D44" s="23">
        <v>105.51730000000001</v>
      </c>
      <c r="E44" s="23">
        <v>85.162266666666667</v>
      </c>
      <c r="F44" s="24">
        <v>83.1</v>
      </c>
      <c r="G44" s="33">
        <v>0.71430000000000005</v>
      </c>
      <c r="H44" s="26">
        <v>89.027046666666664</v>
      </c>
      <c r="I44" s="10" t="s">
        <v>51</v>
      </c>
      <c r="J44" s="24">
        <v>74</v>
      </c>
      <c r="K44" s="10">
        <v>0</v>
      </c>
      <c r="L44" s="10" t="s">
        <v>131</v>
      </c>
    </row>
    <row r="45" spans="1:12">
      <c r="A45" s="19">
        <v>43</v>
      </c>
      <c r="B45" s="1">
        <v>2016011803</v>
      </c>
      <c r="C45" s="1" t="s">
        <v>20</v>
      </c>
      <c r="D45" s="28">
        <v>107.05479338842976</v>
      </c>
      <c r="E45" s="28">
        <v>82.158311216720506</v>
      </c>
      <c r="F45" s="31">
        <v>100.96666669999999</v>
      </c>
      <c r="G45" s="4">
        <v>0.71430000000000005</v>
      </c>
      <c r="H45" s="26">
        <v>89.018443199390319</v>
      </c>
      <c r="I45" s="32" t="s">
        <v>19</v>
      </c>
      <c r="J45" s="6">
        <v>86</v>
      </c>
      <c r="K45" s="32" t="s">
        <v>13</v>
      </c>
      <c r="L45" s="24" t="s">
        <v>16</v>
      </c>
    </row>
    <row r="46" spans="1:12">
      <c r="A46" s="22">
        <v>44</v>
      </c>
      <c r="B46" s="1">
        <v>2016011805</v>
      </c>
      <c r="C46" s="1" t="s">
        <v>22</v>
      </c>
      <c r="D46" s="35">
        <v>113.90809917355372</v>
      </c>
      <c r="E46" s="36">
        <v>82.844807320314203</v>
      </c>
      <c r="F46" s="37">
        <v>82.199999999999989</v>
      </c>
      <c r="G46" s="38">
        <v>0.52380000000000004</v>
      </c>
      <c r="H46" s="39">
        <v>88.99</v>
      </c>
      <c r="I46" s="40" t="s">
        <v>260</v>
      </c>
      <c r="J46" s="41">
        <v>61.9</v>
      </c>
      <c r="K46" s="41">
        <v>1</v>
      </c>
      <c r="L46" s="42" t="s">
        <v>16</v>
      </c>
    </row>
    <row r="47" spans="1:12">
      <c r="A47" s="19">
        <v>45</v>
      </c>
      <c r="B47" s="27">
        <v>2016011759</v>
      </c>
      <c r="C47" s="27" t="s">
        <v>170</v>
      </c>
      <c r="D47" s="23">
        <v>106.00645161</v>
      </c>
      <c r="E47" s="23">
        <v>84.104914285714287</v>
      </c>
      <c r="F47" s="24">
        <v>88.199999999999989</v>
      </c>
      <c r="G47" s="25">
        <v>0.80952380952380953</v>
      </c>
      <c r="H47" s="26">
        <v>88.894730321999987</v>
      </c>
      <c r="I47" s="10" t="s">
        <v>13</v>
      </c>
      <c r="J47" s="24">
        <v>69.7</v>
      </c>
      <c r="K47" s="10" t="s">
        <v>13</v>
      </c>
      <c r="L47" s="27" t="s">
        <v>12</v>
      </c>
    </row>
    <row r="48" spans="1:12">
      <c r="A48" s="22">
        <v>46</v>
      </c>
      <c r="B48" s="10">
        <v>2016011927</v>
      </c>
      <c r="C48" s="10" t="s">
        <v>210</v>
      </c>
      <c r="D48" s="23">
        <v>105.08740000000002</v>
      </c>
      <c r="E48" s="23">
        <v>85.357333333333344</v>
      </c>
      <c r="F48" s="24">
        <v>80.699999999999989</v>
      </c>
      <c r="G48" s="33">
        <v>0.76190000000000002</v>
      </c>
      <c r="H48" s="26">
        <v>88.837613333333337</v>
      </c>
      <c r="I48" s="10" t="s">
        <v>51</v>
      </c>
      <c r="J48" s="24">
        <v>63.7</v>
      </c>
      <c r="K48" s="10">
        <v>0</v>
      </c>
      <c r="L48" s="10" t="s">
        <v>131</v>
      </c>
    </row>
    <row r="49" spans="1:12">
      <c r="A49" s="19">
        <v>47</v>
      </c>
      <c r="B49" s="10" t="s">
        <v>141</v>
      </c>
      <c r="C49" s="10" t="s">
        <v>211</v>
      </c>
      <c r="D49" s="23">
        <v>106.78449999999999</v>
      </c>
      <c r="E49" s="23">
        <v>84.17902222222223</v>
      </c>
      <c r="F49" s="24">
        <v>84.6</v>
      </c>
      <c r="G49" s="25">
        <v>0.76190476190476186</v>
      </c>
      <c r="H49" s="26">
        <v>88.742215555555546</v>
      </c>
      <c r="I49" s="10" t="s">
        <v>13</v>
      </c>
      <c r="J49" s="24">
        <v>72.5</v>
      </c>
      <c r="K49" s="10" t="s">
        <v>13</v>
      </c>
      <c r="L49" s="27" t="s">
        <v>12</v>
      </c>
    </row>
    <row r="50" spans="1:12">
      <c r="A50" s="22">
        <v>48</v>
      </c>
      <c r="B50" s="1">
        <v>2016011835</v>
      </c>
      <c r="C50" s="1" t="s">
        <v>59</v>
      </c>
      <c r="D50" s="23">
        <v>107.4</v>
      </c>
      <c r="E50" s="28">
        <v>84.122000000000014</v>
      </c>
      <c r="F50" s="8">
        <v>83.4</v>
      </c>
      <c r="G50" s="11">
        <v>0.7142857142857143</v>
      </c>
      <c r="H50" s="29">
        <v>88.705400000000012</v>
      </c>
      <c r="I50" s="8"/>
      <c r="J50" s="30">
        <v>78.7</v>
      </c>
      <c r="K50" s="1" t="s">
        <v>51</v>
      </c>
      <c r="L50" s="8" t="s">
        <v>12</v>
      </c>
    </row>
    <row r="51" spans="1:12">
      <c r="A51" s="19">
        <v>49</v>
      </c>
      <c r="B51" s="27">
        <v>2016011763</v>
      </c>
      <c r="C51" s="27" t="s">
        <v>171</v>
      </c>
      <c r="D51" s="23">
        <v>98.870967739999998</v>
      </c>
      <c r="E51" s="23">
        <v>85.654628571428574</v>
      </c>
      <c r="F51" s="24">
        <v>89.699999999999989</v>
      </c>
      <c r="G51" s="25">
        <v>0.8571428571428571</v>
      </c>
      <c r="H51" s="26">
        <v>88.702433547999988</v>
      </c>
      <c r="I51" s="10" t="s">
        <v>13</v>
      </c>
      <c r="J51" s="24">
        <v>74.2</v>
      </c>
      <c r="K51" s="10" t="s">
        <v>13</v>
      </c>
      <c r="L51" s="27" t="s">
        <v>12</v>
      </c>
    </row>
    <row r="52" spans="1:12">
      <c r="A52" s="22">
        <v>50</v>
      </c>
      <c r="B52" s="10" t="s">
        <v>142</v>
      </c>
      <c r="C52" s="10" t="s">
        <v>212</v>
      </c>
      <c r="D52" s="23">
        <v>108.9273</v>
      </c>
      <c r="E52" s="23">
        <v>82.622399999999999</v>
      </c>
      <c r="F52" s="24">
        <v>90.8</v>
      </c>
      <c r="G52" s="25">
        <v>0.76190476190476186</v>
      </c>
      <c r="H52" s="26">
        <v>88.701139999999995</v>
      </c>
      <c r="I52" s="10" t="s">
        <v>13</v>
      </c>
      <c r="J52" s="24">
        <v>75.7</v>
      </c>
      <c r="K52" s="10">
        <v>1</v>
      </c>
      <c r="L52" s="27" t="s">
        <v>12</v>
      </c>
    </row>
    <row r="53" spans="1:12">
      <c r="A53" s="19">
        <v>51</v>
      </c>
      <c r="B53" s="27">
        <v>2016011734</v>
      </c>
      <c r="C53" s="27" t="s">
        <v>172</v>
      </c>
      <c r="D53" s="23">
        <v>106.10322581</v>
      </c>
      <c r="E53" s="23">
        <v>81.491399999999999</v>
      </c>
      <c r="F53" s="24">
        <v>104.3</v>
      </c>
      <c r="G53" s="25">
        <v>0.7142857142857143</v>
      </c>
      <c r="H53" s="26">
        <v>88.694625161999994</v>
      </c>
      <c r="I53" s="10" t="s">
        <v>13</v>
      </c>
      <c r="J53" s="24">
        <v>85.7</v>
      </c>
      <c r="K53" s="10" t="s">
        <v>13</v>
      </c>
      <c r="L53" s="27" t="s">
        <v>12</v>
      </c>
    </row>
    <row r="54" spans="1:12">
      <c r="A54" s="22">
        <v>52</v>
      </c>
      <c r="B54" s="1">
        <v>2016011883</v>
      </c>
      <c r="C54" s="1" t="s">
        <v>103</v>
      </c>
      <c r="D54" s="2">
        <v>104.68450000000003</v>
      </c>
      <c r="E54" s="2">
        <v>83.595466669999993</v>
      </c>
      <c r="F54" s="3">
        <v>92.1</v>
      </c>
      <c r="G54" s="4">
        <v>0.85714285714285698</v>
      </c>
      <c r="H54" s="5">
        <v>88.663726666666662</v>
      </c>
      <c r="I54" s="12" t="s">
        <v>90</v>
      </c>
      <c r="J54" s="1">
        <v>85.8</v>
      </c>
      <c r="K54" s="7">
        <v>0</v>
      </c>
      <c r="L54" s="8" t="s">
        <v>86</v>
      </c>
    </row>
    <row r="55" spans="1:12">
      <c r="A55" s="19">
        <v>53</v>
      </c>
      <c r="B55" s="1">
        <v>2016011831</v>
      </c>
      <c r="C55" s="1" t="s">
        <v>46</v>
      </c>
      <c r="D55" s="28">
        <v>110.70809917355372</v>
      </c>
      <c r="E55" s="28">
        <v>82.422628571428589</v>
      </c>
      <c r="F55" s="31">
        <v>88</v>
      </c>
      <c r="G55" s="4">
        <v>0.85709999999999997</v>
      </c>
      <c r="H55" s="26">
        <v>88.637459834710754</v>
      </c>
      <c r="I55" s="32" t="s">
        <v>19</v>
      </c>
      <c r="J55" s="6">
        <v>72.95</v>
      </c>
      <c r="K55" s="32" t="s">
        <v>19</v>
      </c>
      <c r="L55" s="24" t="s">
        <v>16</v>
      </c>
    </row>
    <row r="56" spans="1:12">
      <c r="A56" s="22">
        <v>54</v>
      </c>
      <c r="B56" s="10">
        <v>2016011767</v>
      </c>
      <c r="C56" s="10" t="s">
        <v>213</v>
      </c>
      <c r="D56" s="23">
        <v>105.74550000000001</v>
      </c>
      <c r="E56" s="23">
        <v>84.314399999999992</v>
      </c>
      <c r="F56" s="24">
        <v>84.6</v>
      </c>
      <c r="G56" s="25">
        <v>0.90476190476190477</v>
      </c>
      <c r="H56" s="26">
        <v>88.629179999999991</v>
      </c>
      <c r="I56" s="10" t="s">
        <v>13</v>
      </c>
      <c r="J56" s="24">
        <v>76.2</v>
      </c>
      <c r="K56" s="10" t="s">
        <v>13</v>
      </c>
      <c r="L56" s="27" t="s">
        <v>12</v>
      </c>
    </row>
    <row r="57" spans="1:12">
      <c r="A57" s="19">
        <v>55</v>
      </c>
      <c r="B57" s="1">
        <v>2016011847</v>
      </c>
      <c r="C57" s="1" t="s">
        <v>60</v>
      </c>
      <c r="D57" s="23">
        <v>108.26666666666667</v>
      </c>
      <c r="E57" s="28">
        <v>83.475744680851065</v>
      </c>
      <c r="F57" s="8">
        <v>83.4</v>
      </c>
      <c r="G57" s="11">
        <v>0.75</v>
      </c>
      <c r="H57" s="29">
        <v>88.426354609929078</v>
      </c>
      <c r="I57" s="8"/>
      <c r="J57" s="30">
        <v>75</v>
      </c>
      <c r="K57" s="1" t="s">
        <v>51</v>
      </c>
      <c r="L57" s="8" t="s">
        <v>12</v>
      </c>
    </row>
    <row r="58" spans="1:12">
      <c r="A58" s="22">
        <v>56</v>
      </c>
      <c r="B58" s="1">
        <v>2016011850</v>
      </c>
      <c r="C58" s="1" t="s">
        <v>61</v>
      </c>
      <c r="D58" s="23">
        <v>102.06666666666666</v>
      </c>
      <c r="E58" s="28">
        <v>85.260800000000017</v>
      </c>
      <c r="F58" s="8">
        <v>83.1</v>
      </c>
      <c r="G58" s="11">
        <v>0.80952380952380953</v>
      </c>
      <c r="H58" s="29">
        <v>88.405893333333353</v>
      </c>
      <c r="I58" s="8"/>
      <c r="J58" s="30">
        <v>72.2</v>
      </c>
      <c r="K58" s="1" t="s">
        <v>51</v>
      </c>
      <c r="L58" s="8" t="s">
        <v>12</v>
      </c>
    </row>
    <row r="59" spans="1:12">
      <c r="A59" s="19">
        <v>57</v>
      </c>
      <c r="B59" s="1">
        <v>2016011818</v>
      </c>
      <c r="C59" s="1" t="s">
        <v>37</v>
      </c>
      <c r="D59" s="28">
        <v>107.00991735537191</v>
      </c>
      <c r="E59" s="28">
        <v>83.201882552984756</v>
      </c>
      <c r="F59" s="31">
        <v>87.6</v>
      </c>
      <c r="G59" s="4">
        <v>0.71419999999999995</v>
      </c>
      <c r="H59" s="26">
        <v>88.403301258163708</v>
      </c>
      <c r="I59" s="32" t="s">
        <v>19</v>
      </c>
      <c r="J59" s="6">
        <v>78.900000000000006</v>
      </c>
      <c r="K59" s="32" t="s">
        <v>13</v>
      </c>
      <c r="L59" s="24" t="s">
        <v>16</v>
      </c>
    </row>
    <row r="60" spans="1:12">
      <c r="A60" s="22">
        <v>58</v>
      </c>
      <c r="B60" s="1">
        <v>2016011877</v>
      </c>
      <c r="C60" s="1" t="s">
        <v>94</v>
      </c>
      <c r="D60" s="2">
        <v>105.2642</v>
      </c>
      <c r="E60" s="2">
        <v>83.452799999999996</v>
      </c>
      <c r="F60" s="3">
        <v>88.2</v>
      </c>
      <c r="G60" s="4">
        <v>0.71428571428571397</v>
      </c>
      <c r="H60" s="5">
        <v>88.2898</v>
      </c>
      <c r="I60" s="12" t="s">
        <v>90</v>
      </c>
      <c r="J60" s="1">
        <v>80.2</v>
      </c>
      <c r="K60" s="7">
        <v>0</v>
      </c>
      <c r="L60" s="8" t="s">
        <v>86</v>
      </c>
    </row>
    <row r="61" spans="1:12">
      <c r="A61" s="19">
        <v>59</v>
      </c>
      <c r="B61" s="7">
        <v>2016011871</v>
      </c>
      <c r="C61" s="1" t="s">
        <v>255</v>
      </c>
      <c r="D61" s="2">
        <v>106.44710000000001</v>
      </c>
      <c r="E61" s="2">
        <v>83.928228570000002</v>
      </c>
      <c r="F61" s="3">
        <v>82.2</v>
      </c>
      <c r="G61" s="4">
        <v>0.76190476190476197</v>
      </c>
      <c r="H61" s="5">
        <v>88.259180000000001</v>
      </c>
      <c r="I61" s="12" t="s">
        <v>130</v>
      </c>
      <c r="J61" s="1">
        <v>70.8</v>
      </c>
      <c r="K61" s="7">
        <v>0</v>
      </c>
      <c r="L61" s="8" t="s">
        <v>123</v>
      </c>
    </row>
    <row r="62" spans="1:12">
      <c r="A62" s="22">
        <v>60</v>
      </c>
      <c r="B62" s="10" t="s">
        <v>143</v>
      </c>
      <c r="C62" s="10" t="s">
        <v>214</v>
      </c>
      <c r="D62" s="23">
        <v>105.7</v>
      </c>
      <c r="E62" s="23">
        <v>83.236000000000004</v>
      </c>
      <c r="F62" s="24">
        <v>88.5</v>
      </c>
      <c r="G62" s="25">
        <v>0.80952380952380953</v>
      </c>
      <c r="H62" s="26">
        <v>88.255200000000002</v>
      </c>
      <c r="I62" s="10" t="s">
        <v>13</v>
      </c>
      <c r="J62" s="24">
        <v>81.900000000000006</v>
      </c>
      <c r="K62" s="10">
        <v>1</v>
      </c>
      <c r="L62" s="27" t="s">
        <v>12</v>
      </c>
    </row>
    <row r="63" spans="1:12">
      <c r="A63" s="19">
        <v>61</v>
      </c>
      <c r="B63" s="1">
        <v>2016011825</v>
      </c>
      <c r="C63" s="1" t="s">
        <v>40</v>
      </c>
      <c r="D63" s="35">
        <v>111.10024793388429</v>
      </c>
      <c r="E63" s="36">
        <v>81.528922815945705</v>
      </c>
      <c r="F63" s="37">
        <v>89.199999999999989</v>
      </c>
      <c r="G63" s="38">
        <v>0.57140000000000002</v>
      </c>
      <c r="H63" s="39">
        <v>88.21</v>
      </c>
      <c r="I63" s="40" t="s">
        <v>13</v>
      </c>
      <c r="J63" s="41">
        <v>81.5</v>
      </c>
      <c r="K63" s="41">
        <v>1</v>
      </c>
      <c r="L63" s="42" t="s">
        <v>16</v>
      </c>
    </row>
    <row r="64" spans="1:12">
      <c r="A64" s="22">
        <v>62</v>
      </c>
      <c r="B64" s="1">
        <v>2016011896</v>
      </c>
      <c r="C64" s="1" t="s">
        <v>127</v>
      </c>
      <c r="D64" s="2">
        <v>105.65690000000002</v>
      </c>
      <c r="E64" s="2">
        <v>83.138057140000001</v>
      </c>
      <c r="F64" s="3">
        <f>86.2+2</f>
        <v>88.2</v>
      </c>
      <c r="G64" s="4">
        <v>0.90476190476190499</v>
      </c>
      <c r="H64" s="5">
        <f>87.94802+0.2</f>
        <v>88.148020000000002</v>
      </c>
      <c r="I64" s="12" t="s">
        <v>115</v>
      </c>
      <c r="J64" s="1">
        <v>72</v>
      </c>
      <c r="K64" s="7">
        <v>0</v>
      </c>
      <c r="L64" s="8" t="s">
        <v>93</v>
      </c>
    </row>
    <row r="65" spans="1:12">
      <c r="A65" s="19">
        <v>63</v>
      </c>
      <c r="B65" s="1">
        <v>2016011880</v>
      </c>
      <c r="C65" s="1" t="s">
        <v>98</v>
      </c>
      <c r="D65" s="2">
        <v>105.60050000000003</v>
      </c>
      <c r="E65" s="2">
        <v>83.675781819999997</v>
      </c>
      <c r="F65" s="3">
        <v>84.3</v>
      </c>
      <c r="G65" s="4">
        <v>0.80952380952380998</v>
      </c>
      <c r="H65" s="5">
        <v>88.123147272727266</v>
      </c>
      <c r="I65" s="12" t="s">
        <v>99</v>
      </c>
      <c r="J65" s="1">
        <v>64.8</v>
      </c>
      <c r="K65" s="7">
        <v>0</v>
      </c>
      <c r="L65" s="8" t="s">
        <v>93</v>
      </c>
    </row>
    <row r="66" spans="1:12">
      <c r="A66" s="22">
        <v>64</v>
      </c>
      <c r="B66" s="1">
        <v>2016011845</v>
      </c>
      <c r="C66" s="1" t="s">
        <v>62</v>
      </c>
      <c r="D66" s="23">
        <v>106.6</v>
      </c>
      <c r="E66" s="28">
        <v>83.167200000000008</v>
      </c>
      <c r="F66" s="8">
        <v>85.199999999999989</v>
      </c>
      <c r="G66" s="11">
        <v>0.80952380952380953</v>
      </c>
      <c r="H66" s="29">
        <v>88.057040000000001</v>
      </c>
      <c r="I66" s="8"/>
      <c r="J66" s="30">
        <v>80.400000000000006</v>
      </c>
      <c r="K66" s="1" t="s">
        <v>51</v>
      </c>
      <c r="L66" s="8" t="s">
        <v>12</v>
      </c>
    </row>
    <row r="67" spans="1:12">
      <c r="A67" s="19">
        <v>65</v>
      </c>
      <c r="B67" s="10">
        <v>2016011919</v>
      </c>
      <c r="C67" s="10" t="s">
        <v>215</v>
      </c>
      <c r="D67" s="23">
        <v>105.0763</v>
      </c>
      <c r="E67" s="23">
        <v>82.670117647058817</v>
      </c>
      <c r="F67" s="24">
        <v>90.6</v>
      </c>
      <c r="G67" s="33">
        <v>0.76190000000000002</v>
      </c>
      <c r="H67" s="26">
        <v>87.944342352941177</v>
      </c>
      <c r="I67" s="10" t="s">
        <v>51</v>
      </c>
      <c r="J67" s="24">
        <v>76.8</v>
      </c>
      <c r="K67" s="10">
        <v>0</v>
      </c>
      <c r="L67" s="10" t="s">
        <v>131</v>
      </c>
    </row>
    <row r="68" spans="1:12">
      <c r="A68" s="22">
        <v>66</v>
      </c>
      <c r="B68" s="1">
        <v>2016011813</v>
      </c>
      <c r="C68" s="1" t="s">
        <v>35</v>
      </c>
      <c r="D68" s="28">
        <v>106.91487603305785</v>
      </c>
      <c r="E68" s="28">
        <v>78.872137428752382</v>
      </c>
      <c r="F68" s="31">
        <v>112.1</v>
      </c>
      <c r="G68" s="4">
        <v>0.57140000000000002</v>
      </c>
      <c r="H68" s="26">
        <v>87.803471406738225</v>
      </c>
      <c r="I68" s="32" t="s">
        <v>19</v>
      </c>
      <c r="J68" s="6">
        <v>83.75</v>
      </c>
      <c r="K68" s="6">
        <v>1</v>
      </c>
      <c r="L68" s="24" t="s">
        <v>16</v>
      </c>
    </row>
    <row r="69" spans="1:12">
      <c r="A69" s="19">
        <v>67</v>
      </c>
      <c r="B69" s="1">
        <v>2016011866</v>
      </c>
      <c r="C69" s="1" t="s">
        <v>63</v>
      </c>
      <c r="D69" s="23">
        <v>107.23333333333333</v>
      </c>
      <c r="E69" s="28">
        <v>82.70102857142858</v>
      </c>
      <c r="F69" s="8">
        <v>84</v>
      </c>
      <c r="G69" s="11">
        <v>0.76190476190476186</v>
      </c>
      <c r="H69" s="29">
        <v>87.73738666666668</v>
      </c>
      <c r="I69" s="8"/>
      <c r="J69" s="30">
        <v>67.8</v>
      </c>
      <c r="K69" s="1" t="s">
        <v>51</v>
      </c>
      <c r="L69" s="8" t="s">
        <v>12</v>
      </c>
    </row>
    <row r="70" spans="1:12">
      <c r="A70" s="22">
        <v>68</v>
      </c>
      <c r="B70" s="10" t="s">
        <v>144</v>
      </c>
      <c r="C70" s="10" t="s">
        <v>216</v>
      </c>
      <c r="D70" s="23">
        <v>105.32729999999999</v>
      </c>
      <c r="E70" s="23">
        <v>82.902933333333337</v>
      </c>
      <c r="F70" s="24">
        <v>85.5</v>
      </c>
      <c r="G70" s="25">
        <v>0.66666666666666663</v>
      </c>
      <c r="H70" s="26">
        <v>87.647513333333322</v>
      </c>
      <c r="I70" s="10" t="s">
        <v>13</v>
      </c>
      <c r="J70" s="24">
        <v>80</v>
      </c>
      <c r="K70" s="10" t="s">
        <v>13</v>
      </c>
      <c r="L70" s="27" t="s">
        <v>12</v>
      </c>
    </row>
    <row r="71" spans="1:12">
      <c r="A71" s="19">
        <v>69</v>
      </c>
      <c r="B71" s="1">
        <v>2016011884</v>
      </c>
      <c r="C71" s="1" t="s">
        <v>104</v>
      </c>
      <c r="D71" s="2">
        <v>98.505200000000016</v>
      </c>
      <c r="E71" s="2">
        <v>85.055563640000003</v>
      </c>
      <c r="F71" s="3">
        <v>84</v>
      </c>
      <c r="G71" s="4">
        <v>0.85714285714285698</v>
      </c>
      <c r="H71" s="5">
        <v>87.639934545454565</v>
      </c>
      <c r="I71" s="12" t="s">
        <v>105</v>
      </c>
      <c r="J71" s="1">
        <v>76.400000000000006</v>
      </c>
      <c r="K71" s="7">
        <v>0</v>
      </c>
      <c r="L71" s="8" t="s">
        <v>86</v>
      </c>
    </row>
    <row r="72" spans="1:12">
      <c r="A72" s="22">
        <v>70</v>
      </c>
      <c r="B72" s="10">
        <v>2016011911</v>
      </c>
      <c r="C72" s="10" t="s">
        <v>217</v>
      </c>
      <c r="D72" s="23">
        <v>105.3993</v>
      </c>
      <c r="E72" s="23">
        <v>82.871200000000002</v>
      </c>
      <c r="F72" s="24">
        <v>85.199999999999989</v>
      </c>
      <c r="G72" s="33">
        <v>0.61899999999999999</v>
      </c>
      <c r="H72" s="26">
        <v>87.609699999999989</v>
      </c>
      <c r="I72" s="10" t="s">
        <v>51</v>
      </c>
      <c r="J72" s="24">
        <v>79.2</v>
      </c>
      <c r="K72" s="10">
        <v>0</v>
      </c>
      <c r="L72" s="10" t="s">
        <v>131</v>
      </c>
    </row>
    <row r="73" spans="1:12">
      <c r="A73" s="19">
        <v>71</v>
      </c>
      <c r="B73" s="7">
        <v>2016011894</v>
      </c>
      <c r="C73" s="1" t="s">
        <v>256</v>
      </c>
      <c r="D73" s="2">
        <v>104.33370000000002</v>
      </c>
      <c r="E73" s="2">
        <v>81.955733330000001</v>
      </c>
      <c r="F73" s="3">
        <f>91.3+2</f>
        <v>93.3</v>
      </c>
      <c r="G73" s="4">
        <v>0.57142857142857095</v>
      </c>
      <c r="H73" s="5">
        <f>87.3657533333334+0.2</f>
        <v>87.565753333333404</v>
      </c>
      <c r="I73" s="6" t="s">
        <v>115</v>
      </c>
      <c r="J73" s="1">
        <v>73</v>
      </c>
      <c r="K73" s="7">
        <v>0</v>
      </c>
      <c r="L73" s="8" t="s">
        <v>114</v>
      </c>
    </row>
    <row r="74" spans="1:12">
      <c r="A74" s="22">
        <v>72</v>
      </c>
      <c r="B74" s="1">
        <v>2016011886</v>
      </c>
      <c r="C74" s="1" t="s">
        <v>107</v>
      </c>
      <c r="D74" s="2">
        <v>110.50540000000002</v>
      </c>
      <c r="E74" s="2">
        <v>79.865600000000001</v>
      </c>
      <c r="F74" s="3">
        <v>96.6</v>
      </c>
      <c r="G74" s="4">
        <v>0.71428571428571397</v>
      </c>
      <c r="H74" s="5">
        <v>87.498200000000011</v>
      </c>
      <c r="I74" s="12" t="s">
        <v>85</v>
      </c>
      <c r="J74" s="1">
        <v>73.099999999999994</v>
      </c>
      <c r="K74" s="7">
        <v>1</v>
      </c>
      <c r="L74" s="8" t="s">
        <v>97</v>
      </c>
    </row>
    <row r="75" spans="1:12">
      <c r="A75" s="19">
        <v>73</v>
      </c>
      <c r="B75" s="10">
        <v>2016011916</v>
      </c>
      <c r="C75" s="10" t="s">
        <v>218</v>
      </c>
      <c r="D75" s="23">
        <v>105.15660000000001</v>
      </c>
      <c r="E75" s="23">
        <v>80.52000000000001</v>
      </c>
      <c r="F75" s="24">
        <v>100.8</v>
      </c>
      <c r="G75" s="33">
        <v>0.76190000000000002</v>
      </c>
      <c r="H75" s="26">
        <v>87.475320000000011</v>
      </c>
      <c r="I75" s="10" t="s">
        <v>51</v>
      </c>
      <c r="J75" s="24">
        <v>81.599999999999994</v>
      </c>
      <c r="K75" s="10">
        <v>1</v>
      </c>
      <c r="L75" s="10" t="s">
        <v>131</v>
      </c>
    </row>
    <row r="76" spans="1:12">
      <c r="A76" s="22">
        <v>74</v>
      </c>
      <c r="B76" s="27">
        <v>2016011750</v>
      </c>
      <c r="C76" s="27" t="s">
        <v>173</v>
      </c>
      <c r="D76" s="23">
        <v>105.97419355000001</v>
      </c>
      <c r="E76" s="23">
        <v>80.863200000000006</v>
      </c>
      <c r="F76" s="24">
        <v>96.1</v>
      </c>
      <c r="G76" s="25">
        <v>0.66666666666666663</v>
      </c>
      <c r="H76" s="26">
        <v>87.409078710000003</v>
      </c>
      <c r="I76" s="10" t="s">
        <v>13</v>
      </c>
      <c r="J76" s="24">
        <v>84.6</v>
      </c>
      <c r="K76" s="10" t="s">
        <v>13</v>
      </c>
      <c r="L76" s="27" t="s">
        <v>12</v>
      </c>
    </row>
    <row r="77" spans="1:12">
      <c r="A77" s="19">
        <v>75</v>
      </c>
      <c r="B77" s="1">
        <v>2016011812</v>
      </c>
      <c r="C77" s="1" t="s">
        <v>34</v>
      </c>
      <c r="D77" s="28">
        <v>108.48247933884298</v>
      </c>
      <c r="E77" s="28">
        <v>81.692457142857137</v>
      </c>
      <c r="F77" s="31">
        <v>84.9</v>
      </c>
      <c r="G77" s="4">
        <v>0.57140000000000002</v>
      </c>
      <c r="H77" s="26">
        <v>87.371215867768584</v>
      </c>
      <c r="I77" s="32" t="s">
        <v>19</v>
      </c>
      <c r="J77" s="6">
        <v>77.2</v>
      </c>
      <c r="K77" s="32" t="s">
        <v>19</v>
      </c>
      <c r="L77" s="24" t="s">
        <v>16</v>
      </c>
    </row>
    <row r="78" spans="1:12">
      <c r="A78" s="22">
        <v>76</v>
      </c>
      <c r="B78" s="1">
        <v>2016011851</v>
      </c>
      <c r="C78" s="1" t="s">
        <v>64</v>
      </c>
      <c r="D78" s="23">
        <v>106.66666666666666</v>
      </c>
      <c r="E78" s="28">
        <v>82.572444444444443</v>
      </c>
      <c r="F78" s="8">
        <v>82.199999999999989</v>
      </c>
      <c r="G78" s="11">
        <v>0.7142857142857143</v>
      </c>
      <c r="H78" s="29">
        <v>87.35404444444444</v>
      </c>
      <c r="I78" s="8"/>
      <c r="J78" s="30">
        <v>68.7</v>
      </c>
      <c r="K78" s="1" t="s">
        <v>51</v>
      </c>
      <c r="L78" s="8" t="s">
        <v>12</v>
      </c>
    </row>
    <row r="79" spans="1:12">
      <c r="A79" s="19">
        <v>77</v>
      </c>
      <c r="B79" s="1">
        <v>2016011819</v>
      </c>
      <c r="C79" s="1" t="s">
        <v>30</v>
      </c>
      <c r="D79" s="28">
        <v>106.02975206611571</v>
      </c>
      <c r="E79" s="28">
        <v>82.015824175824179</v>
      </c>
      <c r="F79" s="31">
        <v>87</v>
      </c>
      <c r="G79" s="4">
        <v>0.72729999999999995</v>
      </c>
      <c r="H79" s="26">
        <v>87.317027336300058</v>
      </c>
      <c r="I79" s="32" t="s">
        <v>19</v>
      </c>
      <c r="J79" s="6">
        <v>83.9</v>
      </c>
      <c r="K79" s="32" t="s">
        <v>19</v>
      </c>
      <c r="L79" s="24" t="s">
        <v>16</v>
      </c>
    </row>
    <row r="80" spans="1:12">
      <c r="A80" s="22">
        <v>78</v>
      </c>
      <c r="B80" s="27">
        <v>2016011749</v>
      </c>
      <c r="C80" s="27" t="s">
        <v>174</v>
      </c>
      <c r="D80" s="23">
        <v>105.83870967999999</v>
      </c>
      <c r="E80" s="23">
        <v>82.577955555555576</v>
      </c>
      <c r="F80" s="24">
        <v>82.199999999999989</v>
      </c>
      <c r="G80" s="25">
        <v>0.80952380952380953</v>
      </c>
      <c r="H80" s="26">
        <v>87.192310824888892</v>
      </c>
      <c r="I80" s="34">
        <v>553</v>
      </c>
      <c r="J80" s="24">
        <v>72.5</v>
      </c>
      <c r="K80" s="10" t="s">
        <v>13</v>
      </c>
      <c r="L80" s="27" t="s">
        <v>12</v>
      </c>
    </row>
    <row r="81" spans="1:12">
      <c r="A81" s="19">
        <v>79</v>
      </c>
      <c r="B81" s="10" t="s">
        <v>145</v>
      </c>
      <c r="C81" s="10" t="s">
        <v>219</v>
      </c>
      <c r="D81" s="23">
        <v>105.5217</v>
      </c>
      <c r="E81" s="23">
        <v>80.496914285714283</v>
      </c>
      <c r="F81" s="24">
        <v>96.8</v>
      </c>
      <c r="G81" s="25">
        <v>0.5714285714285714</v>
      </c>
      <c r="H81" s="26">
        <v>87.132180000000005</v>
      </c>
      <c r="I81" s="10" t="s">
        <v>13</v>
      </c>
      <c r="J81" s="24">
        <v>84.8</v>
      </c>
      <c r="K81" s="10">
        <v>1</v>
      </c>
      <c r="L81" s="27" t="s">
        <v>12</v>
      </c>
    </row>
    <row r="82" spans="1:12">
      <c r="A82" s="22">
        <v>80</v>
      </c>
      <c r="B82" s="10">
        <v>2016011917</v>
      </c>
      <c r="C82" s="10" t="s">
        <v>220</v>
      </c>
      <c r="D82" s="23">
        <v>106.91743333333334</v>
      </c>
      <c r="E82" s="23">
        <v>80.176800000000014</v>
      </c>
      <c r="F82" s="24">
        <v>95.4</v>
      </c>
      <c r="G82" s="33">
        <v>0.8095</v>
      </c>
      <c r="H82" s="26">
        <v>87.04724666666668</v>
      </c>
      <c r="I82" s="10" t="s">
        <v>51</v>
      </c>
      <c r="J82" s="24">
        <v>80.8</v>
      </c>
      <c r="K82" s="10">
        <v>1</v>
      </c>
      <c r="L82" s="10" t="s">
        <v>131</v>
      </c>
    </row>
    <row r="83" spans="1:12">
      <c r="A83" s="19">
        <v>81</v>
      </c>
      <c r="B83" s="1">
        <v>2016011801</v>
      </c>
      <c r="C83" s="1" t="s">
        <v>17</v>
      </c>
      <c r="D83" s="28">
        <v>106.77231404958678</v>
      </c>
      <c r="E83" s="28">
        <v>82.012266666666676</v>
      </c>
      <c r="F83" s="31">
        <v>82.5</v>
      </c>
      <c r="G83" s="4">
        <v>0.76190000000000002</v>
      </c>
      <c r="H83" s="26">
        <v>87.01304947658403</v>
      </c>
      <c r="I83" s="32" t="s">
        <v>15</v>
      </c>
      <c r="J83" s="6">
        <v>72.75</v>
      </c>
      <c r="K83" s="32" t="s">
        <v>13</v>
      </c>
      <c r="L83" s="24" t="s">
        <v>16</v>
      </c>
    </row>
    <row r="84" spans="1:12">
      <c r="A84" s="22">
        <v>82</v>
      </c>
      <c r="B84" s="10">
        <f>[1]综合测评!B8</f>
        <v>2016011907</v>
      </c>
      <c r="C84" s="10" t="str">
        <f>[1]综合测评!C8</f>
        <v xml:space="preserve">李彤蕾   </v>
      </c>
      <c r="D84" s="23">
        <f>[1]综合测评!D8</f>
        <v>109.8549</v>
      </c>
      <c r="E84" s="23">
        <f>[1]综合测评!E8</f>
        <v>80.520177777777789</v>
      </c>
      <c r="F84" s="24">
        <f>[1]综合测评!F8</f>
        <v>86.4</v>
      </c>
      <c r="G84" s="33">
        <f>[1]综合测评!G8</f>
        <v>0.61899999999999999</v>
      </c>
      <c r="H84" s="26">
        <f>[1]综合测评!H8</f>
        <v>86.975104444444455</v>
      </c>
      <c r="I84" s="10">
        <f>[1]综合测评!I8</f>
        <v>0</v>
      </c>
      <c r="J84" s="24">
        <f>[1]综合测评!J8</f>
        <v>74.2</v>
      </c>
      <c r="K84" s="10">
        <f>[1]综合测评!K8</f>
        <v>1</v>
      </c>
      <c r="L84" s="10" t="str">
        <f>[1]综合测评!L8</f>
        <v>无</v>
      </c>
    </row>
    <row r="85" spans="1:12">
      <c r="A85" s="19">
        <v>83</v>
      </c>
      <c r="B85" s="1">
        <v>2016011899</v>
      </c>
      <c r="C85" s="1" t="s">
        <v>112</v>
      </c>
      <c r="D85" s="2">
        <v>104.4666</v>
      </c>
      <c r="E85" s="2">
        <v>80.981333329999998</v>
      </c>
      <c r="F85" s="3">
        <f>90.7+2</f>
        <v>92.7</v>
      </c>
      <c r="G85" s="13">
        <v>0.66666666666666663</v>
      </c>
      <c r="H85" s="5">
        <f>86.6502533333333+0.2</f>
        <v>86.850253333333299</v>
      </c>
      <c r="I85" s="12" t="s">
        <v>99</v>
      </c>
      <c r="J85" s="1">
        <v>74.2</v>
      </c>
      <c r="K85" s="7">
        <v>0</v>
      </c>
      <c r="L85" s="8" t="s">
        <v>93</v>
      </c>
    </row>
    <row r="86" spans="1:12">
      <c r="A86" s="22">
        <v>84</v>
      </c>
      <c r="B86" s="10" t="s">
        <v>146</v>
      </c>
      <c r="C86" s="10" t="s">
        <v>221</v>
      </c>
      <c r="D86" s="23">
        <v>98.318200000000004</v>
      </c>
      <c r="E86" s="23">
        <v>84.20320000000001</v>
      </c>
      <c r="F86" s="24">
        <v>81.3</v>
      </c>
      <c r="G86" s="25">
        <v>0.80952380952380953</v>
      </c>
      <c r="H86" s="26">
        <v>86.735880000000009</v>
      </c>
      <c r="I86" s="10" t="s">
        <v>13</v>
      </c>
      <c r="J86" s="24">
        <v>72.8</v>
      </c>
      <c r="K86" s="10" t="s">
        <v>13</v>
      </c>
      <c r="L86" s="27" t="s">
        <v>12</v>
      </c>
    </row>
    <row r="87" spans="1:12">
      <c r="A87" s="19">
        <v>85</v>
      </c>
      <c r="B87" s="27">
        <v>2016011738</v>
      </c>
      <c r="C87" s="27" t="s">
        <v>175</v>
      </c>
      <c r="D87" s="23">
        <v>106.00645161</v>
      </c>
      <c r="E87" s="23">
        <v>80.738057142857144</v>
      </c>
      <c r="F87" s="24">
        <v>88.199999999999989</v>
      </c>
      <c r="G87" s="25">
        <v>0.66666666666666663</v>
      </c>
      <c r="H87" s="26">
        <v>86.537930321999994</v>
      </c>
      <c r="I87" s="34">
        <v>556</v>
      </c>
      <c r="J87" s="24">
        <v>73.8</v>
      </c>
      <c r="K87" s="10" t="s">
        <v>13</v>
      </c>
      <c r="L87" s="27" t="s">
        <v>12</v>
      </c>
    </row>
    <row r="88" spans="1:12">
      <c r="A88" s="22">
        <v>86</v>
      </c>
      <c r="B88" s="10">
        <f>[1]综合测评!B25</f>
        <v>2016011925</v>
      </c>
      <c r="C88" s="10" t="str">
        <f>[1]综合测评!C25</f>
        <v xml:space="preserve">孙康  </v>
      </c>
      <c r="D88" s="23">
        <f>[1]综合测评!D25</f>
        <v>105.34850000000002</v>
      </c>
      <c r="E88" s="23">
        <f>[1]综合测评!E25</f>
        <v>82.134400000000014</v>
      </c>
      <c r="F88" s="24">
        <f>[1]综合测评!F25</f>
        <v>79.5</v>
      </c>
      <c r="G88" s="33">
        <f>[1]综合测评!G25</f>
        <v>0.71430000000000005</v>
      </c>
      <c r="H88" s="26">
        <f>[1]综合测评!H25</f>
        <v>86.513780000000011</v>
      </c>
      <c r="I88" s="10">
        <f>[1]综合测评!I25</f>
        <v>0</v>
      </c>
      <c r="J88" s="24">
        <f>[1]综合测评!J25</f>
        <v>63</v>
      </c>
      <c r="K88" s="10">
        <f>[1]综合测评!K25</f>
        <v>0</v>
      </c>
      <c r="L88" s="10" t="str">
        <f>[1]综合测评!L25</f>
        <v>无</v>
      </c>
    </row>
    <row r="89" spans="1:12">
      <c r="A89" s="19">
        <v>87</v>
      </c>
      <c r="B89" s="10">
        <v>2016011926</v>
      </c>
      <c r="C89" s="10" t="s">
        <v>222</v>
      </c>
      <c r="D89" s="23">
        <v>104.6193</v>
      </c>
      <c r="E89" s="23">
        <v>78.296226415094338</v>
      </c>
      <c r="F89" s="24">
        <v>107.19999999999999</v>
      </c>
      <c r="G89" s="33">
        <v>0.63629999999999998</v>
      </c>
      <c r="H89" s="26">
        <v>86.451218490566035</v>
      </c>
      <c r="I89" s="10" t="s">
        <v>51</v>
      </c>
      <c r="J89" s="24">
        <v>90.5</v>
      </c>
      <c r="K89" s="10">
        <v>1</v>
      </c>
      <c r="L89" s="10" t="s">
        <v>131</v>
      </c>
    </row>
    <row r="90" spans="1:12">
      <c r="A90" s="22">
        <v>88</v>
      </c>
      <c r="B90" s="1">
        <v>2016011833</v>
      </c>
      <c r="C90" s="1" t="s">
        <v>48</v>
      </c>
      <c r="D90" s="28">
        <v>107.19115702479338</v>
      </c>
      <c r="E90" s="28">
        <v>79.154491622676147</v>
      </c>
      <c r="F90" s="31">
        <v>96</v>
      </c>
      <c r="G90" s="4">
        <v>0.61899999999999999</v>
      </c>
      <c r="H90" s="26">
        <v>86.44637554083198</v>
      </c>
      <c r="I90" s="32" t="s">
        <v>19</v>
      </c>
      <c r="J90" s="6">
        <v>80.25</v>
      </c>
      <c r="K90" s="6">
        <v>3</v>
      </c>
      <c r="L90" s="24" t="s">
        <v>16</v>
      </c>
    </row>
    <row r="91" spans="1:12">
      <c r="A91" s="19">
        <v>89</v>
      </c>
      <c r="B91" s="1">
        <v>2016011852</v>
      </c>
      <c r="C91" s="1" t="s">
        <v>65</v>
      </c>
      <c r="D91" s="23">
        <v>107.26666666666667</v>
      </c>
      <c r="E91" s="28">
        <v>78.992000000000004</v>
      </c>
      <c r="F91" s="8">
        <v>96.5</v>
      </c>
      <c r="G91" s="11">
        <v>0.61904761904761907</v>
      </c>
      <c r="H91" s="29">
        <v>86.397733333333349</v>
      </c>
      <c r="I91" s="8"/>
      <c r="J91" s="30">
        <v>82.1</v>
      </c>
      <c r="K91" s="8">
        <v>1</v>
      </c>
      <c r="L91" s="8" t="s">
        <v>12</v>
      </c>
    </row>
    <row r="92" spans="1:12">
      <c r="A92" s="22">
        <v>90</v>
      </c>
      <c r="B92" s="1">
        <v>2016011810</v>
      </c>
      <c r="C92" s="1" t="s">
        <v>26</v>
      </c>
      <c r="D92" s="28">
        <v>105.85479338842975</v>
      </c>
      <c r="E92" s="28">
        <v>80.743363343336682</v>
      </c>
      <c r="F92" s="31">
        <v>86.4</v>
      </c>
      <c r="G92" s="4">
        <v>0.66669999999999996</v>
      </c>
      <c r="H92" s="26">
        <v>86.331313018021618</v>
      </c>
      <c r="I92" s="32" t="s">
        <v>19</v>
      </c>
      <c r="J92" s="6">
        <v>67.5</v>
      </c>
      <c r="K92" s="32" t="s">
        <v>19</v>
      </c>
      <c r="L92" s="24" t="s">
        <v>16</v>
      </c>
    </row>
    <row r="93" spans="1:12">
      <c r="A93" s="19">
        <v>91</v>
      </c>
      <c r="B93" s="10">
        <v>2016011903</v>
      </c>
      <c r="C93" s="10" t="s">
        <v>223</v>
      </c>
      <c r="D93" s="23">
        <v>105.5087</v>
      </c>
      <c r="E93" s="23">
        <v>80.622399999999999</v>
      </c>
      <c r="F93" s="24">
        <v>87.6</v>
      </c>
      <c r="G93" s="33">
        <v>0.68179999999999996</v>
      </c>
      <c r="H93" s="26">
        <v>86.297420000000002</v>
      </c>
      <c r="I93" s="10" t="s">
        <v>51</v>
      </c>
      <c r="J93" s="24">
        <v>78.3</v>
      </c>
      <c r="K93" s="10">
        <v>0</v>
      </c>
      <c r="L93" s="10" t="s">
        <v>131</v>
      </c>
    </row>
    <row r="94" spans="1:12">
      <c r="A94" s="22">
        <v>92</v>
      </c>
      <c r="B94" s="1">
        <v>2016011837</v>
      </c>
      <c r="C94" s="1" t="s">
        <v>66</v>
      </c>
      <c r="D94" s="23">
        <v>107</v>
      </c>
      <c r="E94" s="28">
        <v>80.589688888888901</v>
      </c>
      <c r="F94" s="8">
        <v>84.3</v>
      </c>
      <c r="G94" s="11">
        <v>0.66666666666666663</v>
      </c>
      <c r="H94" s="29">
        <v>86.242782222222218</v>
      </c>
      <c r="I94" s="8"/>
      <c r="J94" s="30">
        <v>73.400000000000006</v>
      </c>
      <c r="K94" s="1" t="s">
        <v>51</v>
      </c>
      <c r="L94" s="8" t="s">
        <v>12</v>
      </c>
    </row>
    <row r="95" spans="1:12">
      <c r="A95" s="19">
        <v>93</v>
      </c>
      <c r="B95" s="10">
        <v>2016011920</v>
      </c>
      <c r="C95" s="10" t="s">
        <v>224</v>
      </c>
      <c r="D95" s="23">
        <v>110.83783333333334</v>
      </c>
      <c r="E95" s="23">
        <v>78.984581818181823</v>
      </c>
      <c r="F95" s="24">
        <v>87</v>
      </c>
      <c r="G95" s="33">
        <v>0.71430000000000005</v>
      </c>
      <c r="H95" s="26">
        <v>86.156773939393943</v>
      </c>
      <c r="I95" s="10" t="s">
        <v>51</v>
      </c>
      <c r="J95" s="24">
        <v>69.7</v>
      </c>
      <c r="K95" s="10">
        <v>0</v>
      </c>
      <c r="L95" s="10" t="s">
        <v>131</v>
      </c>
    </row>
    <row r="96" spans="1:12">
      <c r="A96" s="22">
        <v>94</v>
      </c>
      <c r="B96" s="1">
        <v>2016011892</v>
      </c>
      <c r="C96" s="1" t="s">
        <v>109</v>
      </c>
      <c r="D96" s="2">
        <v>113.9151</v>
      </c>
      <c r="E96" s="2">
        <f>83.35565714-4</f>
        <v>79.355657140000005</v>
      </c>
      <c r="F96" s="3">
        <v>75</v>
      </c>
      <c r="G96" s="4">
        <v>0.52380952380952395</v>
      </c>
      <c r="H96" s="5">
        <f>88.63198-2.8</f>
        <v>85.831980000000001</v>
      </c>
      <c r="I96" s="6">
        <v>583</v>
      </c>
      <c r="J96" s="1">
        <v>50.9</v>
      </c>
      <c r="K96" s="7">
        <v>1</v>
      </c>
      <c r="L96" s="8" t="s">
        <v>86</v>
      </c>
    </row>
    <row r="97" spans="1:12">
      <c r="A97" s="19">
        <v>95</v>
      </c>
      <c r="B97" s="1">
        <v>2016011861</v>
      </c>
      <c r="C97" s="1" t="s">
        <v>67</v>
      </c>
      <c r="D97" s="23">
        <v>107.16666666666667</v>
      </c>
      <c r="E97" s="28">
        <v>79.917942857142862</v>
      </c>
      <c r="F97" s="8">
        <v>84.3</v>
      </c>
      <c r="G97" s="11">
        <v>0.7142857142857143</v>
      </c>
      <c r="H97" s="29">
        <v>85.80589333333333</v>
      </c>
      <c r="I97" s="8"/>
      <c r="J97" s="30">
        <v>83</v>
      </c>
      <c r="K97" s="8">
        <v>1</v>
      </c>
      <c r="L97" s="8" t="s">
        <v>12</v>
      </c>
    </row>
    <row r="98" spans="1:12">
      <c r="A98" s="22">
        <v>96</v>
      </c>
      <c r="B98" s="10" t="s">
        <v>147</v>
      </c>
      <c r="C98" s="10" t="s">
        <v>225</v>
      </c>
      <c r="D98" s="23">
        <v>100.1818</v>
      </c>
      <c r="E98" s="23">
        <v>81.026742857142864</v>
      </c>
      <c r="F98" s="24">
        <v>90</v>
      </c>
      <c r="G98" s="25">
        <v>0.80952380952380953</v>
      </c>
      <c r="H98" s="26">
        <v>85.755079999999992</v>
      </c>
      <c r="I98" s="10" t="s">
        <v>13</v>
      </c>
      <c r="J98" s="24">
        <v>78.599999999999994</v>
      </c>
      <c r="K98" s="10">
        <v>1</v>
      </c>
      <c r="L98" s="27" t="s">
        <v>12</v>
      </c>
    </row>
    <row r="99" spans="1:12">
      <c r="A99" s="19">
        <v>97</v>
      </c>
      <c r="B99" s="10">
        <v>2016011913</v>
      </c>
      <c r="C99" s="10" t="s">
        <v>226</v>
      </c>
      <c r="D99" s="23">
        <v>105.70920000000001</v>
      </c>
      <c r="E99" s="23">
        <v>78.503314285714282</v>
      </c>
      <c r="F99" s="24">
        <v>96</v>
      </c>
      <c r="G99" s="33">
        <v>0.61899999999999999</v>
      </c>
      <c r="H99" s="26">
        <v>85.694159999999982</v>
      </c>
      <c r="I99" s="10" t="s">
        <v>51</v>
      </c>
      <c r="J99" s="24">
        <v>80.3</v>
      </c>
      <c r="K99" s="10">
        <v>0</v>
      </c>
      <c r="L99" s="10" t="s">
        <v>131</v>
      </c>
    </row>
    <row r="100" spans="1:12">
      <c r="A100" s="22">
        <v>98</v>
      </c>
      <c r="B100" s="1">
        <v>2016011878</v>
      </c>
      <c r="C100" s="1" t="s">
        <v>95</v>
      </c>
      <c r="D100" s="2">
        <v>98.163399999999996</v>
      </c>
      <c r="E100" s="2">
        <v>81.929599999999994</v>
      </c>
      <c r="F100" s="3">
        <v>87</v>
      </c>
      <c r="G100" s="4">
        <v>0.76190476190476197</v>
      </c>
      <c r="H100" s="5">
        <v>85.683400000000006</v>
      </c>
      <c r="I100" s="12" t="s">
        <v>96</v>
      </c>
      <c r="J100" s="1">
        <v>72.7</v>
      </c>
      <c r="K100" s="7">
        <v>0</v>
      </c>
      <c r="L100" s="8" t="s">
        <v>97</v>
      </c>
    </row>
    <row r="101" spans="1:12">
      <c r="A101" s="19">
        <v>99</v>
      </c>
      <c r="B101" s="27">
        <v>2016011741</v>
      </c>
      <c r="C101" s="27" t="s">
        <v>176</v>
      </c>
      <c r="D101" s="23">
        <v>102.77419355000001</v>
      </c>
      <c r="E101" s="23">
        <v>80.835733333333337</v>
      </c>
      <c r="F101" s="24">
        <v>84.6</v>
      </c>
      <c r="G101" s="25">
        <v>0.66666666666666663</v>
      </c>
      <c r="H101" s="26">
        <v>85.599852043333328</v>
      </c>
      <c r="I101" s="10" t="s">
        <v>13</v>
      </c>
      <c r="J101" s="24">
        <v>76.2</v>
      </c>
      <c r="K101" s="10" t="s">
        <v>13</v>
      </c>
      <c r="L101" s="27" t="s">
        <v>12</v>
      </c>
    </row>
    <row r="102" spans="1:12">
      <c r="A102" s="22">
        <v>100</v>
      </c>
      <c r="B102" s="27">
        <v>2016011739</v>
      </c>
      <c r="C102" s="27" t="s">
        <v>177</v>
      </c>
      <c r="D102" s="23">
        <v>105.60645160999999</v>
      </c>
      <c r="E102" s="23">
        <v>79.188266666666678</v>
      </c>
      <c r="F102" s="24">
        <v>88.5</v>
      </c>
      <c r="G102" s="25">
        <v>0.66666666666666663</v>
      </c>
      <c r="H102" s="26">
        <v>85.403076988666669</v>
      </c>
      <c r="I102" s="10" t="s">
        <v>13</v>
      </c>
      <c r="J102" s="24">
        <v>83.6</v>
      </c>
      <c r="K102" s="10" t="s">
        <v>13</v>
      </c>
      <c r="L102" s="27" t="s">
        <v>12</v>
      </c>
    </row>
    <row r="103" spans="1:12">
      <c r="A103" s="19">
        <v>101</v>
      </c>
      <c r="B103" s="27">
        <v>2016011751</v>
      </c>
      <c r="C103" s="27" t="s">
        <v>178</v>
      </c>
      <c r="D103" s="23">
        <v>106.10322581</v>
      </c>
      <c r="E103" s="23">
        <v>78.956342857142857</v>
      </c>
      <c r="F103" s="24">
        <v>87.9</v>
      </c>
      <c r="G103" s="25">
        <v>0.66666666666666663</v>
      </c>
      <c r="H103" s="26">
        <v>85.280085162000006</v>
      </c>
      <c r="I103" s="10" t="s">
        <v>13</v>
      </c>
      <c r="J103" s="24">
        <v>79.8</v>
      </c>
      <c r="K103" s="10">
        <v>1</v>
      </c>
      <c r="L103" s="27" t="s">
        <v>12</v>
      </c>
    </row>
    <row r="104" spans="1:12">
      <c r="A104" s="22">
        <v>102</v>
      </c>
      <c r="B104" s="1">
        <v>2016011885</v>
      </c>
      <c r="C104" s="1" t="s">
        <v>106</v>
      </c>
      <c r="D104" s="2">
        <v>110.1964</v>
      </c>
      <c r="E104" s="2">
        <v>77.333600000000004</v>
      </c>
      <c r="F104" s="3">
        <v>89.1</v>
      </c>
      <c r="G104" s="4">
        <v>0.52380952380952395</v>
      </c>
      <c r="H104" s="5">
        <v>85.082800000000006</v>
      </c>
      <c r="I104" s="12" t="s">
        <v>99</v>
      </c>
      <c r="J104" s="1">
        <v>79.8</v>
      </c>
      <c r="K104" s="7">
        <v>0</v>
      </c>
      <c r="L104" s="8" t="s">
        <v>86</v>
      </c>
    </row>
    <row r="105" spans="1:12">
      <c r="A105" s="19">
        <v>103</v>
      </c>
      <c r="B105" s="27">
        <v>2016011757</v>
      </c>
      <c r="C105" s="27" t="s">
        <v>179</v>
      </c>
      <c r="D105" s="23">
        <v>110.70870968</v>
      </c>
      <c r="E105" s="23">
        <v>77.098742857142867</v>
      </c>
      <c r="F105" s="24">
        <v>89.6</v>
      </c>
      <c r="G105" s="25">
        <v>0.52380952380952384</v>
      </c>
      <c r="H105" s="26">
        <v>85.070861936</v>
      </c>
      <c r="I105" s="10" t="s">
        <v>13</v>
      </c>
      <c r="J105" s="24">
        <v>63.1</v>
      </c>
      <c r="K105" s="10" t="s">
        <v>13</v>
      </c>
      <c r="L105" s="27" t="s">
        <v>12</v>
      </c>
    </row>
    <row r="106" spans="1:12">
      <c r="A106" s="22">
        <v>104</v>
      </c>
      <c r="B106" s="1">
        <v>2016011815</v>
      </c>
      <c r="C106" s="1" t="s">
        <v>28</v>
      </c>
      <c r="D106" s="28">
        <v>106.62975206611571</v>
      </c>
      <c r="E106" s="28">
        <v>77.490769230769232</v>
      </c>
      <c r="F106" s="31">
        <v>94.8</v>
      </c>
      <c r="G106" s="4">
        <v>0.59099999999999997</v>
      </c>
      <c r="H106" s="26">
        <v>85.049488874761607</v>
      </c>
      <c r="I106" s="32" t="s">
        <v>19</v>
      </c>
      <c r="J106" s="6">
        <v>82.3</v>
      </c>
      <c r="K106" s="6">
        <v>1</v>
      </c>
      <c r="L106" s="24" t="s">
        <v>16</v>
      </c>
    </row>
    <row r="107" spans="1:12">
      <c r="A107" s="19">
        <v>105</v>
      </c>
      <c r="B107" s="1">
        <v>2016011882</v>
      </c>
      <c r="C107" s="1" t="s">
        <v>101</v>
      </c>
      <c r="D107" s="2">
        <v>105.67350000000003</v>
      </c>
      <c r="E107" s="2">
        <v>78.683199999999999</v>
      </c>
      <c r="F107" s="3">
        <v>87.3</v>
      </c>
      <c r="G107" s="4">
        <v>0.71428571428571397</v>
      </c>
      <c r="H107" s="5">
        <v>84.942940000000007</v>
      </c>
      <c r="I107" s="12" t="s">
        <v>102</v>
      </c>
      <c r="J107" s="1">
        <v>80.099999999999994</v>
      </c>
      <c r="K107" s="7">
        <v>0</v>
      </c>
      <c r="L107" s="8" t="s">
        <v>86</v>
      </c>
    </row>
    <row r="108" spans="1:12">
      <c r="A108" s="22">
        <v>106</v>
      </c>
      <c r="B108" s="27">
        <v>2016011740</v>
      </c>
      <c r="C108" s="27" t="s">
        <v>180</v>
      </c>
      <c r="D108" s="23">
        <v>105.40645160999999</v>
      </c>
      <c r="E108" s="23">
        <v>78.813800000000015</v>
      </c>
      <c r="F108" s="24">
        <v>86.4</v>
      </c>
      <c r="G108" s="25">
        <v>0.5714285714285714</v>
      </c>
      <c r="H108" s="26">
        <v>84.890950322000009</v>
      </c>
      <c r="I108" s="10" t="s">
        <v>13</v>
      </c>
      <c r="J108" s="24">
        <v>76.7</v>
      </c>
      <c r="K108" s="10" t="s">
        <v>13</v>
      </c>
      <c r="L108" s="27" t="s">
        <v>12</v>
      </c>
    </row>
    <row r="109" spans="1:12">
      <c r="A109" s="19">
        <v>107</v>
      </c>
      <c r="B109" s="1">
        <v>2016011811</v>
      </c>
      <c r="C109" s="1" t="s">
        <v>33</v>
      </c>
      <c r="D109" s="28">
        <v>107.00991735537191</v>
      </c>
      <c r="E109" s="28">
        <v>78.004979790224439</v>
      </c>
      <c r="F109" s="31">
        <v>87.3</v>
      </c>
      <c r="G109" s="4">
        <v>0.47620000000000001</v>
      </c>
      <c r="H109" s="26">
        <v>84.735469324231488</v>
      </c>
      <c r="I109" s="32" t="s">
        <v>19</v>
      </c>
      <c r="J109" s="6">
        <v>79.349999999999994</v>
      </c>
      <c r="K109" s="32" t="s">
        <v>19</v>
      </c>
      <c r="L109" s="24" t="s">
        <v>16</v>
      </c>
    </row>
    <row r="110" spans="1:12">
      <c r="A110" s="22">
        <v>108</v>
      </c>
      <c r="B110" s="1">
        <v>2015011875</v>
      </c>
      <c r="C110" s="1" t="s">
        <v>14</v>
      </c>
      <c r="D110" s="28">
        <v>106.77024793388429</v>
      </c>
      <c r="E110" s="28">
        <v>78.799288888888896</v>
      </c>
      <c r="F110" s="31">
        <v>82.199999999999989</v>
      </c>
      <c r="G110" s="4">
        <v>0.76190000000000002</v>
      </c>
      <c r="H110" s="26">
        <v>84.733551808999081</v>
      </c>
      <c r="I110" s="32" t="s">
        <v>15</v>
      </c>
      <c r="J110" s="6">
        <v>78.45</v>
      </c>
      <c r="K110" s="32" t="s">
        <v>13</v>
      </c>
      <c r="L110" s="24" t="s">
        <v>16</v>
      </c>
    </row>
    <row r="111" spans="1:12">
      <c r="A111" s="19">
        <v>109</v>
      </c>
      <c r="B111" s="1">
        <v>2016011829</v>
      </c>
      <c r="C111" s="1" t="s">
        <v>43</v>
      </c>
      <c r="D111" s="28">
        <v>103.32479338842975</v>
      </c>
      <c r="E111" s="28">
        <v>80.412224371373313</v>
      </c>
      <c r="F111" s="31">
        <v>77.699999999999989</v>
      </c>
      <c r="G111" s="4" t="s">
        <v>44</v>
      </c>
      <c r="H111" s="26">
        <v>84.723515737647261</v>
      </c>
      <c r="I111" s="32" t="s">
        <v>19</v>
      </c>
      <c r="J111" s="6">
        <v>65.599999999999994</v>
      </c>
      <c r="K111" s="32" t="s">
        <v>19</v>
      </c>
      <c r="L111" s="24" t="s">
        <v>16</v>
      </c>
    </row>
    <row r="112" spans="1:12">
      <c r="A112" s="22">
        <v>110</v>
      </c>
      <c r="B112" s="10">
        <v>2016011931</v>
      </c>
      <c r="C112" s="10" t="s">
        <v>227</v>
      </c>
      <c r="D112" s="23">
        <v>99.650400000000005</v>
      </c>
      <c r="E112" s="23">
        <v>80.807200000000009</v>
      </c>
      <c r="F112" s="24">
        <v>82.199999999999989</v>
      </c>
      <c r="G112" s="33">
        <v>0.57140000000000002</v>
      </c>
      <c r="H112" s="26">
        <v>84.715120000000013</v>
      </c>
      <c r="I112" s="10" t="s">
        <v>51</v>
      </c>
      <c r="J112" s="24">
        <v>72.400000000000006</v>
      </c>
      <c r="K112" s="10">
        <v>0</v>
      </c>
      <c r="L112" s="10" t="s">
        <v>131</v>
      </c>
    </row>
    <row r="113" spans="1:12">
      <c r="A113" s="19">
        <v>111</v>
      </c>
      <c r="B113" s="27">
        <v>2016011746</v>
      </c>
      <c r="C113" s="27" t="s">
        <v>181</v>
      </c>
      <c r="D113" s="23">
        <v>104.74193548</v>
      </c>
      <c r="E113" s="23">
        <v>78.471085714285721</v>
      </c>
      <c r="F113" s="24">
        <v>86.699999999999989</v>
      </c>
      <c r="G113" s="25">
        <v>0.5714285714285714</v>
      </c>
      <c r="H113" s="26">
        <v>84.548147096000008</v>
      </c>
      <c r="I113" s="10" t="s">
        <v>13</v>
      </c>
      <c r="J113" s="24">
        <v>72.900000000000006</v>
      </c>
      <c r="K113" s="10" t="s">
        <v>13</v>
      </c>
      <c r="L113" s="27" t="s">
        <v>12</v>
      </c>
    </row>
    <row r="114" spans="1:12">
      <c r="A114" s="22">
        <v>112</v>
      </c>
      <c r="B114" s="27">
        <v>2016011745</v>
      </c>
      <c r="C114" s="27" t="s">
        <v>182</v>
      </c>
      <c r="D114" s="23">
        <v>98.741935479999995</v>
      </c>
      <c r="E114" s="23">
        <v>80.070628571428571</v>
      </c>
      <c r="F114" s="24">
        <v>87.3</v>
      </c>
      <c r="G114" s="25">
        <v>0.66666666666666663</v>
      </c>
      <c r="H114" s="26">
        <v>84.527827095999996</v>
      </c>
      <c r="I114" s="34">
        <v>509</v>
      </c>
      <c r="J114" s="24">
        <v>81.900000000000006</v>
      </c>
      <c r="K114" s="10" t="s">
        <v>13</v>
      </c>
      <c r="L114" s="27" t="s">
        <v>12</v>
      </c>
    </row>
    <row r="115" spans="1:12">
      <c r="A115" s="19">
        <v>113</v>
      </c>
      <c r="B115" s="10">
        <v>2016011904</v>
      </c>
      <c r="C115" s="10" t="s">
        <v>228</v>
      </c>
      <c r="D115" s="23">
        <v>106.50843333333333</v>
      </c>
      <c r="E115" s="23">
        <v>77.624800000000008</v>
      </c>
      <c r="F115" s="24">
        <v>88.199999999999989</v>
      </c>
      <c r="G115" s="33">
        <v>0.61899999999999999</v>
      </c>
      <c r="H115" s="26">
        <v>84.459046666666666</v>
      </c>
      <c r="I115" s="10" t="s">
        <v>51</v>
      </c>
      <c r="J115" s="24">
        <v>74.5</v>
      </c>
      <c r="K115" s="10">
        <v>0</v>
      </c>
      <c r="L115" s="10" t="s">
        <v>131</v>
      </c>
    </row>
    <row r="116" spans="1:12">
      <c r="A116" s="22">
        <v>114</v>
      </c>
      <c r="B116" s="1">
        <v>2016011860</v>
      </c>
      <c r="C116" s="1" t="s">
        <v>68</v>
      </c>
      <c r="D116" s="23">
        <v>105.76666666666667</v>
      </c>
      <c r="E116" s="28">
        <v>78.73142857142858</v>
      </c>
      <c r="F116" s="8">
        <v>81.599999999999994</v>
      </c>
      <c r="G116" s="11">
        <v>0.47619047619047616</v>
      </c>
      <c r="H116" s="29">
        <v>84.425333333333327</v>
      </c>
      <c r="I116" s="8"/>
      <c r="J116" s="30">
        <v>65.599999999999994</v>
      </c>
      <c r="K116" s="1" t="s">
        <v>51</v>
      </c>
      <c r="L116" s="8" t="s">
        <v>12</v>
      </c>
    </row>
    <row r="117" spans="1:12">
      <c r="A117" s="19">
        <v>115</v>
      </c>
      <c r="B117" s="27">
        <v>2016011747</v>
      </c>
      <c r="C117" s="27" t="s">
        <v>183</v>
      </c>
      <c r="D117" s="23">
        <v>105.93548387</v>
      </c>
      <c r="E117" s="23">
        <v>77.848000000000013</v>
      </c>
      <c r="F117" s="24">
        <v>86.1</v>
      </c>
      <c r="G117" s="25">
        <v>0.61904761904761907</v>
      </c>
      <c r="H117" s="26">
        <v>84.290696774000011</v>
      </c>
      <c r="I117" s="10" t="s">
        <v>13</v>
      </c>
      <c r="J117" s="24">
        <v>82.8</v>
      </c>
      <c r="K117" s="10" t="s">
        <v>13</v>
      </c>
      <c r="L117" s="27" t="s">
        <v>12</v>
      </c>
    </row>
    <row r="118" spans="1:12">
      <c r="A118" s="22">
        <v>116</v>
      </c>
      <c r="B118" s="27">
        <v>2016011737</v>
      </c>
      <c r="C118" s="27" t="s">
        <v>184</v>
      </c>
      <c r="D118" s="23">
        <v>105.77419355000001</v>
      </c>
      <c r="E118" s="23">
        <v>78.518755555555558</v>
      </c>
      <c r="F118" s="24">
        <v>81.599999999999994</v>
      </c>
      <c r="G118" s="25">
        <v>0.52380952380952384</v>
      </c>
      <c r="H118" s="26">
        <v>84.277967598888893</v>
      </c>
      <c r="I118" s="10" t="s">
        <v>13</v>
      </c>
      <c r="J118" s="24">
        <v>75</v>
      </c>
      <c r="K118" s="10">
        <v>1</v>
      </c>
      <c r="L118" s="27" t="s">
        <v>12</v>
      </c>
    </row>
    <row r="119" spans="1:12">
      <c r="A119" s="19">
        <v>117</v>
      </c>
      <c r="B119" s="1">
        <v>2016011828</v>
      </c>
      <c r="C119" s="1" t="s">
        <v>32</v>
      </c>
      <c r="D119" s="28">
        <v>103.65743801652893</v>
      </c>
      <c r="E119" s="28">
        <v>78.903907156673114</v>
      </c>
      <c r="F119" s="31">
        <v>81.900000000000006</v>
      </c>
      <c r="G119" s="4">
        <v>0.5</v>
      </c>
      <c r="H119" s="26">
        <v>84.154222612976952</v>
      </c>
      <c r="I119" s="32" t="s">
        <v>19</v>
      </c>
      <c r="J119" s="6">
        <v>72.900000000000006</v>
      </c>
      <c r="K119" s="32" t="s">
        <v>19</v>
      </c>
      <c r="L119" s="24" t="s">
        <v>16</v>
      </c>
    </row>
    <row r="120" spans="1:12">
      <c r="A120" s="22">
        <v>118</v>
      </c>
      <c r="B120" s="1">
        <v>2016011846</v>
      </c>
      <c r="C120" s="1" t="s">
        <v>69</v>
      </c>
      <c r="D120" s="23">
        <v>107.2</v>
      </c>
      <c r="E120" s="28">
        <v>77.31519999999999</v>
      </c>
      <c r="F120" s="8">
        <v>85.5</v>
      </c>
      <c r="G120" s="11">
        <v>0.66666666666666663</v>
      </c>
      <c r="H120" s="29">
        <v>84.110639999999989</v>
      </c>
      <c r="I120" s="8">
        <v>504</v>
      </c>
      <c r="J120" s="30">
        <v>81.2</v>
      </c>
      <c r="K120" s="8">
        <v>1</v>
      </c>
      <c r="L120" s="8" t="s">
        <v>12</v>
      </c>
    </row>
    <row r="121" spans="1:12">
      <c r="A121" s="19">
        <v>119</v>
      </c>
      <c r="B121" s="27">
        <v>2016011744</v>
      </c>
      <c r="C121" s="27" t="s">
        <v>185</v>
      </c>
      <c r="D121" s="23">
        <v>98.838709679999994</v>
      </c>
      <c r="E121" s="23">
        <v>80.400999999999996</v>
      </c>
      <c r="F121" s="24">
        <v>80.099999999999994</v>
      </c>
      <c r="G121" s="25">
        <v>0.7142857142857143</v>
      </c>
      <c r="H121" s="26">
        <v>84.058441935999994</v>
      </c>
      <c r="I121" s="10" t="s">
        <v>13</v>
      </c>
      <c r="J121" s="24">
        <v>65.3</v>
      </c>
      <c r="K121" s="10" t="s">
        <v>13</v>
      </c>
      <c r="L121" s="27" t="s">
        <v>12</v>
      </c>
    </row>
    <row r="122" spans="1:12">
      <c r="A122" s="22">
        <v>120</v>
      </c>
      <c r="B122" s="27">
        <v>2016011755</v>
      </c>
      <c r="C122" s="27" t="s">
        <v>186</v>
      </c>
      <c r="D122" s="23">
        <v>105.40645160999999</v>
      </c>
      <c r="E122" s="23">
        <v>76.917333333333346</v>
      </c>
      <c r="F122" s="24">
        <v>90.9</v>
      </c>
      <c r="G122" s="25">
        <v>0.42857142857142855</v>
      </c>
      <c r="H122" s="26">
        <v>84.013423655333341</v>
      </c>
      <c r="I122" s="10" t="s">
        <v>13</v>
      </c>
      <c r="J122" s="24">
        <v>72.599999999999994</v>
      </c>
      <c r="K122" s="10" t="s">
        <v>13</v>
      </c>
      <c r="L122" s="27" t="s">
        <v>12</v>
      </c>
    </row>
    <row r="123" spans="1:12">
      <c r="A123" s="19">
        <v>121</v>
      </c>
      <c r="B123" s="1">
        <v>2016011859</v>
      </c>
      <c r="C123" s="1" t="s">
        <v>70</v>
      </c>
      <c r="D123" s="23">
        <v>106.86666666666666</v>
      </c>
      <c r="E123" s="28">
        <v>76.268184615384627</v>
      </c>
      <c r="F123" s="8">
        <v>91.8</v>
      </c>
      <c r="G123" s="11">
        <v>0.5714285714285714</v>
      </c>
      <c r="H123" s="29">
        <v>83.941062564102566</v>
      </c>
      <c r="I123" s="8"/>
      <c r="J123" s="30">
        <v>77.8</v>
      </c>
      <c r="K123" s="8">
        <v>1</v>
      </c>
      <c r="L123" s="8" t="s">
        <v>12</v>
      </c>
    </row>
    <row r="124" spans="1:12">
      <c r="A124" s="22">
        <v>122</v>
      </c>
      <c r="B124" s="10" t="s">
        <v>148</v>
      </c>
      <c r="C124" s="10" t="s">
        <v>229</v>
      </c>
      <c r="D124" s="23">
        <v>111.8522</v>
      </c>
      <c r="E124" s="23">
        <v>75.779885714285726</v>
      </c>
      <c r="F124" s="24">
        <v>84.9</v>
      </c>
      <c r="G124" s="25">
        <v>0.38095238095238093</v>
      </c>
      <c r="H124" s="26">
        <v>83.906359999999992</v>
      </c>
      <c r="I124" s="10" t="s">
        <v>13</v>
      </c>
      <c r="J124" s="24">
        <v>67.3</v>
      </c>
      <c r="K124" s="10">
        <v>2</v>
      </c>
      <c r="L124" s="27" t="s">
        <v>12</v>
      </c>
    </row>
    <row r="125" spans="1:12">
      <c r="A125" s="19">
        <v>123</v>
      </c>
      <c r="B125" s="1">
        <v>2016011887</v>
      </c>
      <c r="C125" s="1" t="s">
        <v>108</v>
      </c>
      <c r="D125" s="2">
        <v>110.6275</v>
      </c>
      <c r="E125" s="2">
        <v>75.874057140000005</v>
      </c>
      <c r="F125" s="3">
        <f>84.4+2</f>
        <v>86.4</v>
      </c>
      <c r="G125" s="4">
        <v>0.61904761904761896</v>
      </c>
      <c r="H125" s="5">
        <f>83.67734+0.2</f>
        <v>83.877340000000004</v>
      </c>
      <c r="I125" s="12" t="s">
        <v>102</v>
      </c>
      <c r="J125" s="1">
        <v>62</v>
      </c>
      <c r="K125" s="7">
        <v>2</v>
      </c>
      <c r="L125" s="8" t="s">
        <v>86</v>
      </c>
    </row>
    <row r="126" spans="1:12">
      <c r="A126" s="22">
        <v>124</v>
      </c>
      <c r="B126" s="1">
        <v>2016030067</v>
      </c>
      <c r="C126" s="1" t="s">
        <v>116</v>
      </c>
      <c r="D126" s="2">
        <v>103.8351</v>
      </c>
      <c r="E126" s="2">
        <v>78.2</v>
      </c>
      <c r="F126" s="3">
        <v>83.4</v>
      </c>
      <c r="G126" s="4">
        <v>0.33333333333333298</v>
      </c>
      <c r="H126" s="5">
        <v>83.847020000000001</v>
      </c>
      <c r="I126" s="6" t="s">
        <v>117</v>
      </c>
      <c r="J126" s="1">
        <v>64.5</v>
      </c>
      <c r="K126" s="7">
        <v>1</v>
      </c>
      <c r="L126" s="8" t="s">
        <v>114</v>
      </c>
    </row>
    <row r="127" spans="1:12">
      <c r="A127" s="19">
        <v>125</v>
      </c>
      <c r="B127" s="27">
        <v>2016011756</v>
      </c>
      <c r="C127" s="27" t="s">
        <v>187</v>
      </c>
      <c r="D127" s="23">
        <v>101.87096774</v>
      </c>
      <c r="E127" s="23">
        <v>79.117415384615384</v>
      </c>
      <c r="F127" s="24">
        <v>80.400000000000006</v>
      </c>
      <c r="G127" s="25">
        <v>0.66666666666666663</v>
      </c>
      <c r="H127" s="26">
        <v>83.796384317230775</v>
      </c>
      <c r="I127" s="10" t="s">
        <v>13</v>
      </c>
      <c r="J127" s="24">
        <v>71.8</v>
      </c>
      <c r="K127" s="10" t="s">
        <v>13</v>
      </c>
      <c r="L127" s="27" t="s">
        <v>12</v>
      </c>
    </row>
    <row r="128" spans="1:12">
      <c r="A128" s="22">
        <v>126</v>
      </c>
      <c r="B128" s="1">
        <v>2016011827</v>
      </c>
      <c r="C128" s="1" t="s">
        <v>42</v>
      </c>
      <c r="D128" s="28">
        <v>106.81983471074381</v>
      </c>
      <c r="E128" s="28">
        <v>77.130466187580623</v>
      </c>
      <c r="F128" s="31">
        <v>84.3</v>
      </c>
      <c r="G128" s="4">
        <v>0.47610000000000002</v>
      </c>
      <c r="H128" s="26">
        <v>83.78529327345521</v>
      </c>
      <c r="I128" s="32" t="s">
        <v>19</v>
      </c>
      <c r="J128" s="6">
        <v>68.95</v>
      </c>
      <c r="K128" s="32" t="s">
        <v>19</v>
      </c>
      <c r="L128" s="24" t="s">
        <v>16</v>
      </c>
    </row>
    <row r="129" spans="1:12">
      <c r="A129" s="19">
        <v>127</v>
      </c>
      <c r="B129" s="10">
        <v>2016011908</v>
      </c>
      <c r="C129" s="10" t="s">
        <v>230</v>
      </c>
      <c r="D129" s="23">
        <v>106.0365</v>
      </c>
      <c r="E129" s="23">
        <v>75.827866666666665</v>
      </c>
      <c r="F129" s="24">
        <v>94.6</v>
      </c>
      <c r="G129" s="33">
        <v>0.57140000000000002</v>
      </c>
      <c r="H129" s="26">
        <v>83.746806666666657</v>
      </c>
      <c r="I129" s="10" t="s">
        <v>51</v>
      </c>
      <c r="J129" s="24">
        <v>83.4</v>
      </c>
      <c r="K129" s="10">
        <v>1</v>
      </c>
      <c r="L129" s="10" t="s">
        <v>131</v>
      </c>
    </row>
    <row r="130" spans="1:12">
      <c r="A130" s="22">
        <v>128</v>
      </c>
      <c r="B130" s="1">
        <v>2016011843</v>
      </c>
      <c r="C130" s="1" t="s">
        <v>71</v>
      </c>
      <c r="D130" s="23">
        <v>107.33333333333334</v>
      </c>
      <c r="E130" s="28">
        <v>73.984800000000007</v>
      </c>
      <c r="F130" s="8">
        <v>104.1</v>
      </c>
      <c r="G130" s="11">
        <v>0.5714285714285714</v>
      </c>
      <c r="H130" s="29">
        <v>83.666026666666667</v>
      </c>
      <c r="I130" s="8"/>
      <c r="J130" s="30">
        <v>78.8</v>
      </c>
      <c r="K130" s="8">
        <v>2</v>
      </c>
      <c r="L130" s="8" t="s">
        <v>12</v>
      </c>
    </row>
    <row r="131" spans="1:12">
      <c r="A131" s="19">
        <v>129</v>
      </c>
      <c r="B131" s="27">
        <v>2016011735</v>
      </c>
      <c r="C131" s="27" t="s">
        <v>188</v>
      </c>
      <c r="D131" s="23">
        <v>106.03870968</v>
      </c>
      <c r="E131" s="23">
        <v>76.575999999999993</v>
      </c>
      <c r="F131" s="24">
        <v>87.9</v>
      </c>
      <c r="G131" s="25">
        <v>0.47619047619047616</v>
      </c>
      <c r="H131" s="26">
        <v>83.600941935999998</v>
      </c>
      <c r="I131" s="10" t="s">
        <v>13</v>
      </c>
      <c r="J131" s="24">
        <v>82.2</v>
      </c>
      <c r="K131" s="10">
        <v>1</v>
      </c>
      <c r="L131" s="27" t="s">
        <v>12</v>
      </c>
    </row>
    <row r="132" spans="1:12">
      <c r="A132" s="22">
        <v>130</v>
      </c>
      <c r="B132" s="10" t="s">
        <v>149</v>
      </c>
      <c r="C132" s="10" t="s">
        <v>231</v>
      </c>
      <c r="D132" s="23">
        <v>98.478300000000004</v>
      </c>
      <c r="E132" s="23">
        <v>78.9024</v>
      </c>
      <c r="F132" s="24">
        <v>84.6</v>
      </c>
      <c r="G132" s="25">
        <v>0.5714285714285714</v>
      </c>
      <c r="H132" s="26">
        <v>83.387339999999995</v>
      </c>
      <c r="I132" s="10" t="s">
        <v>13</v>
      </c>
      <c r="J132" s="24">
        <v>77.900000000000006</v>
      </c>
      <c r="K132" s="10" t="s">
        <v>13</v>
      </c>
      <c r="L132" s="27" t="s">
        <v>12</v>
      </c>
    </row>
    <row r="133" spans="1:12">
      <c r="A133" s="19">
        <v>131</v>
      </c>
      <c r="B133" s="27">
        <v>2016011760</v>
      </c>
      <c r="C133" s="27" t="s">
        <v>189</v>
      </c>
      <c r="D133" s="23">
        <v>103.83870967999999</v>
      </c>
      <c r="E133" s="23">
        <v>77.702153846153834</v>
      </c>
      <c r="F133" s="24">
        <v>81.900000000000006</v>
      </c>
      <c r="G133" s="25">
        <v>0.7142857142857143</v>
      </c>
      <c r="H133" s="26">
        <v>83.349249628307689</v>
      </c>
      <c r="I133" s="10" t="s">
        <v>13</v>
      </c>
      <c r="J133" s="24">
        <v>72.400000000000006</v>
      </c>
      <c r="K133" s="10">
        <v>2</v>
      </c>
      <c r="L133" s="27" t="s">
        <v>12</v>
      </c>
    </row>
    <row r="134" spans="1:12">
      <c r="A134" s="22">
        <v>132</v>
      </c>
      <c r="B134" s="1">
        <v>2016011842</v>
      </c>
      <c r="C134" s="1" t="s">
        <v>72</v>
      </c>
      <c r="D134" s="23">
        <v>112</v>
      </c>
      <c r="E134" s="28">
        <v>74.669066666666666</v>
      </c>
      <c r="F134" s="8">
        <v>86.699999999999989</v>
      </c>
      <c r="G134" s="11">
        <v>0.61904761904761907</v>
      </c>
      <c r="H134" s="29">
        <v>83.338346666666666</v>
      </c>
      <c r="I134" s="8"/>
      <c r="J134" s="30">
        <v>77.599999999999994</v>
      </c>
      <c r="K134" s="8">
        <v>2</v>
      </c>
      <c r="L134" s="8" t="s">
        <v>12</v>
      </c>
    </row>
    <row r="135" spans="1:12">
      <c r="A135" s="19">
        <v>133</v>
      </c>
      <c r="B135" s="10">
        <f>[1]综合测评!B29</f>
        <v>2016011929</v>
      </c>
      <c r="C135" s="10" t="str">
        <f>[1]综合测评!C29</f>
        <v xml:space="preserve">张治宏   </v>
      </c>
      <c r="D135" s="23">
        <f>[1]综合测评!D29</f>
        <v>111.37313333333334</v>
      </c>
      <c r="E135" s="23">
        <f>[1]综合测评!E29</f>
        <v>75.42240000000001</v>
      </c>
      <c r="F135" s="24">
        <f>[1]综合测评!F29</f>
        <v>81.599999999999994</v>
      </c>
      <c r="G135" s="33">
        <f>[1]综合测评!G29</f>
        <v>0.42849999999999999</v>
      </c>
      <c r="H135" s="26">
        <f>[1]综合测评!H29</f>
        <v>83.230306666666678</v>
      </c>
      <c r="I135" s="10">
        <f>[1]综合测评!I29</f>
        <v>0</v>
      </c>
      <c r="J135" s="24">
        <f>[1]综合测评!J29</f>
        <v>71.2</v>
      </c>
      <c r="K135" s="10">
        <f>[1]综合测评!K29</f>
        <v>0</v>
      </c>
      <c r="L135" s="10" t="str">
        <f>[1]综合测评!L29</f>
        <v>无</v>
      </c>
    </row>
    <row r="136" spans="1:12">
      <c r="A136" s="22">
        <v>134</v>
      </c>
      <c r="B136" s="1">
        <v>2016011832</v>
      </c>
      <c r="C136" s="1" t="s">
        <v>47</v>
      </c>
      <c r="D136" s="28">
        <v>105.92479338842976</v>
      </c>
      <c r="E136" s="28">
        <v>77.510434782608712</v>
      </c>
      <c r="F136" s="31">
        <v>77.400000000000006</v>
      </c>
      <c r="G136" s="4">
        <v>0.47620000000000001</v>
      </c>
      <c r="H136" s="26">
        <v>83.182263025512043</v>
      </c>
      <c r="I136" s="32" t="s">
        <v>19</v>
      </c>
      <c r="J136" s="6">
        <v>61.35</v>
      </c>
      <c r="K136" s="6">
        <v>2</v>
      </c>
      <c r="L136" s="24" t="s">
        <v>16</v>
      </c>
    </row>
    <row r="137" spans="1:12">
      <c r="A137" s="19">
        <v>135</v>
      </c>
      <c r="B137" s="1">
        <v>2016011873</v>
      </c>
      <c r="C137" s="1" t="s">
        <v>122</v>
      </c>
      <c r="D137" s="2">
        <v>104.29590000000003</v>
      </c>
      <c r="E137" s="2">
        <v>76.475200000000001</v>
      </c>
      <c r="F137" s="3">
        <v>87</v>
      </c>
      <c r="G137" s="4">
        <v>0.52380952380952395</v>
      </c>
      <c r="H137" s="5">
        <v>83.091820000000013</v>
      </c>
      <c r="I137" s="12" t="s">
        <v>117</v>
      </c>
      <c r="J137" s="1">
        <v>73.900000000000006</v>
      </c>
      <c r="K137" s="7">
        <v>2</v>
      </c>
      <c r="L137" s="8" t="s">
        <v>123</v>
      </c>
    </row>
    <row r="138" spans="1:12">
      <c r="A138" s="22">
        <v>136</v>
      </c>
      <c r="B138" s="1">
        <v>2016011876</v>
      </c>
      <c r="C138" s="1" t="s">
        <v>92</v>
      </c>
      <c r="D138" s="2">
        <v>110.30430000000001</v>
      </c>
      <c r="E138" s="2">
        <v>74.811999999999998</v>
      </c>
      <c r="F138" s="3">
        <v>86.1</v>
      </c>
      <c r="G138" s="4">
        <v>0.476190476190476</v>
      </c>
      <c r="H138" s="5">
        <v>83.039260000000013</v>
      </c>
      <c r="I138" s="12" t="s">
        <v>88</v>
      </c>
      <c r="J138" s="1">
        <v>77.599999999999994</v>
      </c>
      <c r="K138" s="7">
        <v>2</v>
      </c>
      <c r="L138" s="8" t="s">
        <v>93</v>
      </c>
    </row>
    <row r="139" spans="1:12">
      <c r="A139" s="19">
        <v>137</v>
      </c>
      <c r="B139" s="1">
        <v>2016011804</v>
      </c>
      <c r="C139" s="1" t="s">
        <v>21</v>
      </c>
      <c r="D139" s="28">
        <v>107.85479338842975</v>
      </c>
      <c r="E139" s="28">
        <v>75.803647416413384</v>
      </c>
      <c r="F139" s="31">
        <v>83.4</v>
      </c>
      <c r="G139" s="4">
        <v>0.55000000000000004</v>
      </c>
      <c r="H139" s="26">
        <v>82.973511869175326</v>
      </c>
      <c r="I139" s="32" t="s">
        <v>19</v>
      </c>
      <c r="J139" s="6">
        <v>72.650000000000006</v>
      </c>
      <c r="K139" s="6">
        <v>2</v>
      </c>
      <c r="L139" s="24" t="s">
        <v>16</v>
      </c>
    </row>
    <row r="140" spans="1:12">
      <c r="A140" s="22">
        <v>138</v>
      </c>
      <c r="B140" s="10" t="s">
        <v>150</v>
      </c>
      <c r="C140" s="10" t="s">
        <v>232</v>
      </c>
      <c r="D140" s="23">
        <v>105.5</v>
      </c>
      <c r="E140" s="23">
        <v>76.173333333333332</v>
      </c>
      <c r="F140" s="24">
        <v>84.9</v>
      </c>
      <c r="G140" s="25">
        <v>0.52380952380952384</v>
      </c>
      <c r="H140" s="26">
        <v>82.911333333333332</v>
      </c>
      <c r="I140" s="10" t="s">
        <v>13</v>
      </c>
      <c r="J140" s="24">
        <v>73.900000000000006</v>
      </c>
      <c r="K140" s="10">
        <v>2</v>
      </c>
      <c r="L140" s="27" t="s">
        <v>12</v>
      </c>
    </row>
    <row r="141" spans="1:12">
      <c r="A141" s="19">
        <v>139</v>
      </c>
      <c r="B141" s="1">
        <v>2016011808</v>
      </c>
      <c r="C141" s="1" t="s">
        <v>25</v>
      </c>
      <c r="D141" s="35">
        <v>108.10231404958678</v>
      </c>
      <c r="E141" s="36">
        <v>75.460000000000008</v>
      </c>
      <c r="F141" s="37">
        <v>84.6</v>
      </c>
      <c r="G141" s="38">
        <v>0.55000000000000004</v>
      </c>
      <c r="H141" s="43">
        <f>0.2*D141+0.7*E141+0.1*F141</f>
        <v>82.902462809917353</v>
      </c>
      <c r="I141" s="40" t="s">
        <v>13</v>
      </c>
      <c r="J141" s="41">
        <v>70.349999999999994</v>
      </c>
      <c r="K141" s="41">
        <v>1</v>
      </c>
      <c r="L141" s="42" t="s">
        <v>16</v>
      </c>
    </row>
    <row r="142" spans="1:12">
      <c r="A142" s="22">
        <v>140</v>
      </c>
      <c r="B142" s="10" t="s">
        <v>151</v>
      </c>
      <c r="C142" s="10" t="s">
        <v>233</v>
      </c>
      <c r="D142" s="23">
        <v>99.2727</v>
      </c>
      <c r="E142" s="23">
        <v>76.203333333333347</v>
      </c>
      <c r="F142" s="24">
        <v>96.5</v>
      </c>
      <c r="G142" s="25">
        <v>0.61904761904761907</v>
      </c>
      <c r="H142" s="26">
        <v>82.846873333333349</v>
      </c>
      <c r="I142" s="10" t="s">
        <v>13</v>
      </c>
      <c r="J142" s="24">
        <v>79.400000000000006</v>
      </c>
      <c r="K142" s="10" t="s">
        <v>13</v>
      </c>
      <c r="L142" s="27" t="s">
        <v>12</v>
      </c>
    </row>
    <row r="143" spans="1:12">
      <c r="A143" s="19">
        <v>141</v>
      </c>
      <c r="B143" s="1">
        <v>2016011848</v>
      </c>
      <c r="C143" s="1" t="s">
        <v>73</v>
      </c>
      <c r="D143" s="23">
        <v>99.86666666666666</v>
      </c>
      <c r="E143" s="28">
        <v>78.17051428571429</v>
      </c>
      <c r="F143" s="8">
        <v>80.099999999999994</v>
      </c>
      <c r="G143" s="11">
        <v>0.52380952380952384</v>
      </c>
      <c r="H143" s="29">
        <v>82.702693333333343</v>
      </c>
      <c r="I143" s="8"/>
      <c r="J143" s="30">
        <v>75.599999999999994</v>
      </c>
      <c r="K143" s="8">
        <v>1</v>
      </c>
      <c r="L143" s="8" t="s">
        <v>12</v>
      </c>
    </row>
    <row r="144" spans="1:12">
      <c r="A144" s="22">
        <v>142</v>
      </c>
      <c r="B144" s="27">
        <v>2016011766</v>
      </c>
      <c r="C144" s="27" t="s">
        <v>190</v>
      </c>
      <c r="D144" s="23">
        <v>104.87096774</v>
      </c>
      <c r="E144" s="23">
        <v>75.612342857142863</v>
      </c>
      <c r="F144" s="24">
        <v>86.1</v>
      </c>
      <c r="G144" s="25">
        <v>0.42857142857142855</v>
      </c>
      <c r="H144" s="26">
        <v>82.512833548000003</v>
      </c>
      <c r="I144" s="10" t="s">
        <v>13</v>
      </c>
      <c r="J144" s="24">
        <v>71.400000000000006</v>
      </c>
      <c r="K144" s="10" t="s">
        <v>13</v>
      </c>
      <c r="L144" s="27" t="s">
        <v>12</v>
      </c>
    </row>
    <row r="145" spans="1:12">
      <c r="A145" s="19">
        <v>143</v>
      </c>
      <c r="B145" s="10" t="s">
        <v>152</v>
      </c>
      <c r="C145" s="10" t="s">
        <v>234</v>
      </c>
      <c r="D145" s="23">
        <v>105.04349999999999</v>
      </c>
      <c r="E145" s="23">
        <v>75.799771428571432</v>
      </c>
      <c r="F145" s="24">
        <v>83.699999999999989</v>
      </c>
      <c r="G145" s="25">
        <v>0.5714285714285714</v>
      </c>
      <c r="H145" s="26">
        <v>82.438540000000003</v>
      </c>
      <c r="I145" s="10" t="s">
        <v>13</v>
      </c>
      <c r="J145" s="24">
        <v>74.8</v>
      </c>
      <c r="K145" s="10">
        <v>1</v>
      </c>
      <c r="L145" s="27" t="s">
        <v>12</v>
      </c>
    </row>
    <row r="146" spans="1:12">
      <c r="A146" s="22">
        <v>144</v>
      </c>
      <c r="B146" s="10">
        <v>2016011900</v>
      </c>
      <c r="C146" s="10" t="s">
        <v>235</v>
      </c>
      <c r="D146" s="23">
        <v>105.95570000000001</v>
      </c>
      <c r="E146" s="23">
        <v>74.783542857142862</v>
      </c>
      <c r="F146" s="24">
        <v>88.6</v>
      </c>
      <c r="G146" s="33">
        <v>0.76190000000000002</v>
      </c>
      <c r="H146" s="26">
        <v>82.399620000000013</v>
      </c>
      <c r="I146" s="10" t="s">
        <v>51</v>
      </c>
      <c r="J146" s="24">
        <v>70</v>
      </c>
      <c r="K146" s="10">
        <v>2</v>
      </c>
      <c r="L146" s="10" t="s">
        <v>131</v>
      </c>
    </row>
    <row r="147" spans="1:12">
      <c r="A147" s="19">
        <v>145</v>
      </c>
      <c r="B147" s="1">
        <v>2016011834</v>
      </c>
      <c r="C147" s="1" t="s">
        <v>74</v>
      </c>
      <c r="D147" s="23">
        <v>107.13333333333334</v>
      </c>
      <c r="E147" s="28">
        <v>74.850057142857139</v>
      </c>
      <c r="F147" s="8">
        <v>85.5</v>
      </c>
      <c r="G147" s="11">
        <v>0.52380952380952384</v>
      </c>
      <c r="H147" s="29">
        <v>82.371706666666668</v>
      </c>
      <c r="I147" s="8"/>
      <c r="J147" s="30">
        <v>81.599999999999994</v>
      </c>
      <c r="K147" s="8">
        <v>1</v>
      </c>
      <c r="L147" s="8" t="s">
        <v>12</v>
      </c>
    </row>
    <row r="148" spans="1:12">
      <c r="A148" s="22">
        <v>146</v>
      </c>
      <c r="B148" s="1">
        <v>2016011806</v>
      </c>
      <c r="C148" s="1" t="s">
        <v>23</v>
      </c>
      <c r="D148" s="28">
        <v>99.524793388429757</v>
      </c>
      <c r="E148" s="28">
        <v>77.590395136778113</v>
      </c>
      <c r="F148" s="31">
        <v>81</v>
      </c>
      <c r="G148" s="4">
        <v>0.55000000000000004</v>
      </c>
      <c r="H148" s="26">
        <v>82.318235273430616</v>
      </c>
      <c r="I148" s="32" t="s">
        <v>19</v>
      </c>
      <c r="J148" s="6">
        <v>48.9</v>
      </c>
      <c r="K148" s="32" t="s">
        <v>19</v>
      </c>
      <c r="L148" s="24" t="s">
        <v>16</v>
      </c>
    </row>
    <row r="149" spans="1:12">
      <c r="A149" s="19">
        <v>147</v>
      </c>
      <c r="B149" s="10" t="s">
        <v>153</v>
      </c>
      <c r="C149" s="10" t="s">
        <v>236</v>
      </c>
      <c r="D149" s="23">
        <v>105.36360000000001</v>
      </c>
      <c r="E149" s="23">
        <v>75.050488888888893</v>
      </c>
      <c r="F149" s="24">
        <v>84.3</v>
      </c>
      <c r="G149" s="25">
        <v>0.5714285714285714</v>
      </c>
      <c r="H149" s="26">
        <v>82.038062222222237</v>
      </c>
      <c r="I149" s="10" t="s">
        <v>13</v>
      </c>
      <c r="J149" s="24">
        <v>74.2</v>
      </c>
      <c r="K149" s="10">
        <v>2</v>
      </c>
      <c r="L149" s="27" t="s">
        <v>12</v>
      </c>
    </row>
    <row r="150" spans="1:12">
      <c r="A150" s="22">
        <v>148</v>
      </c>
      <c r="B150" s="10" t="s">
        <v>154</v>
      </c>
      <c r="C150" s="10" t="s">
        <v>237</v>
      </c>
      <c r="D150" s="23">
        <v>104.5909</v>
      </c>
      <c r="E150" s="23">
        <v>75.006133333333338</v>
      </c>
      <c r="F150" s="24">
        <v>86.1</v>
      </c>
      <c r="G150" s="25">
        <v>0.61904761904761907</v>
      </c>
      <c r="H150" s="26">
        <v>82.032473333333343</v>
      </c>
      <c r="I150" s="10" t="s">
        <v>13</v>
      </c>
      <c r="J150" s="24">
        <v>74.5</v>
      </c>
      <c r="K150" s="10">
        <v>2</v>
      </c>
      <c r="L150" s="27" t="s">
        <v>12</v>
      </c>
    </row>
    <row r="151" spans="1:12">
      <c r="A151" s="19">
        <v>149</v>
      </c>
      <c r="B151" s="1">
        <v>2016011838</v>
      </c>
      <c r="C151" s="1" t="s">
        <v>75</v>
      </c>
      <c r="D151" s="23">
        <v>105.86666666666666</v>
      </c>
      <c r="E151" s="28">
        <v>75.336199999999991</v>
      </c>
      <c r="F151" s="8">
        <v>81</v>
      </c>
      <c r="G151" s="11">
        <v>0.61904761904761907</v>
      </c>
      <c r="H151" s="29">
        <v>82.00867333333332</v>
      </c>
      <c r="I151" s="8"/>
      <c r="J151" s="30">
        <v>74</v>
      </c>
      <c r="K151" s="8">
        <v>2</v>
      </c>
      <c r="L151" s="8" t="s">
        <v>12</v>
      </c>
    </row>
    <row r="152" spans="1:12">
      <c r="A152" s="22">
        <v>150</v>
      </c>
      <c r="B152" s="1">
        <v>2016011863</v>
      </c>
      <c r="C152" s="1" t="s">
        <v>76</v>
      </c>
      <c r="D152" s="23">
        <v>106.8</v>
      </c>
      <c r="E152" s="28">
        <v>75.155200000000008</v>
      </c>
      <c r="F152" s="8">
        <v>80.400000000000006</v>
      </c>
      <c r="G152" s="11">
        <v>0.61904761904761907</v>
      </c>
      <c r="H152" s="29">
        <v>82.00864</v>
      </c>
      <c r="I152" s="8">
        <v>554</v>
      </c>
      <c r="J152" s="30">
        <v>66.8</v>
      </c>
      <c r="K152" s="8">
        <v>2</v>
      </c>
      <c r="L152" s="8" t="s">
        <v>12</v>
      </c>
    </row>
    <row r="153" spans="1:12">
      <c r="A153" s="19">
        <v>151</v>
      </c>
      <c r="B153" s="1">
        <v>2016011823</v>
      </c>
      <c r="C153" s="1" t="s">
        <v>49</v>
      </c>
      <c r="D153" s="28">
        <v>103.90231404958678</v>
      </c>
      <c r="E153" s="28">
        <v>74.770416987755809</v>
      </c>
      <c r="F153" s="31">
        <v>87.9</v>
      </c>
      <c r="G153" s="4">
        <v>0.52380000000000004</v>
      </c>
      <c r="H153" s="26">
        <v>81.909754701346429</v>
      </c>
      <c r="I153" s="32" t="s">
        <v>19</v>
      </c>
      <c r="J153" s="6">
        <v>83.05</v>
      </c>
      <c r="K153" s="6">
        <v>3</v>
      </c>
      <c r="L153" s="24" t="s">
        <v>16</v>
      </c>
    </row>
    <row r="154" spans="1:12">
      <c r="A154" s="22">
        <v>152</v>
      </c>
      <c r="B154" s="1">
        <v>2016011839</v>
      </c>
      <c r="C154" s="1" t="s">
        <v>77</v>
      </c>
      <c r="D154" s="23">
        <v>105.86666666666666</v>
      </c>
      <c r="E154" s="28">
        <v>75.108800000000002</v>
      </c>
      <c r="F154" s="8">
        <v>80.400000000000006</v>
      </c>
      <c r="G154" s="11">
        <v>0.38095238095238093</v>
      </c>
      <c r="H154" s="29">
        <v>81.78949333333334</v>
      </c>
      <c r="I154" s="8"/>
      <c r="J154" s="30">
        <v>75</v>
      </c>
      <c r="K154" s="8">
        <v>2</v>
      </c>
      <c r="L154" s="8" t="s">
        <v>12</v>
      </c>
    </row>
    <row r="155" spans="1:12">
      <c r="A155" s="19">
        <v>153</v>
      </c>
      <c r="B155" s="1">
        <v>2016011862</v>
      </c>
      <c r="C155" s="1" t="s">
        <v>78</v>
      </c>
      <c r="D155" s="23">
        <v>104.03333333333333</v>
      </c>
      <c r="E155" s="28">
        <v>74.096170212765955</v>
      </c>
      <c r="F155" s="8">
        <v>90</v>
      </c>
      <c r="G155" s="11">
        <v>0.55000000000000004</v>
      </c>
      <c r="H155" s="29">
        <v>81.673985815602833</v>
      </c>
      <c r="I155" s="8"/>
      <c r="J155" s="30">
        <v>80.8</v>
      </c>
      <c r="K155" s="1" t="s">
        <v>51</v>
      </c>
      <c r="L155" s="8" t="s">
        <v>12</v>
      </c>
    </row>
    <row r="156" spans="1:12">
      <c r="A156" s="22">
        <v>154</v>
      </c>
      <c r="B156" s="1">
        <v>2016011864</v>
      </c>
      <c r="C156" s="1" t="s">
        <v>79</v>
      </c>
      <c r="D156" s="23">
        <v>105.8</v>
      </c>
      <c r="E156" s="28">
        <v>74.544000000000011</v>
      </c>
      <c r="F156" s="8">
        <v>83.1</v>
      </c>
      <c r="G156" s="11">
        <v>0.5714285714285714</v>
      </c>
      <c r="H156" s="29">
        <v>81.650800000000004</v>
      </c>
      <c r="I156" s="8"/>
      <c r="J156" s="30">
        <v>75.8</v>
      </c>
      <c r="K156" s="8">
        <v>1</v>
      </c>
      <c r="L156" s="8" t="s">
        <v>12</v>
      </c>
    </row>
    <row r="157" spans="1:12">
      <c r="A157" s="19">
        <v>155</v>
      </c>
      <c r="B157" s="10">
        <v>2016011918</v>
      </c>
      <c r="C157" s="10" t="s">
        <v>238</v>
      </c>
      <c r="D157" s="23">
        <v>106.0198</v>
      </c>
      <c r="E157" s="23">
        <v>72.404042105263159</v>
      </c>
      <c r="F157" s="24">
        <v>94.199999999999989</v>
      </c>
      <c r="G157" s="33">
        <v>0.47620000000000001</v>
      </c>
      <c r="H157" s="26">
        <v>81.306789473684219</v>
      </c>
      <c r="I157" s="10" t="s">
        <v>51</v>
      </c>
      <c r="J157" s="24">
        <v>81.400000000000006</v>
      </c>
      <c r="K157" s="10">
        <v>2</v>
      </c>
      <c r="L157" s="10" t="s">
        <v>131</v>
      </c>
    </row>
    <row r="158" spans="1:12">
      <c r="A158" s="22">
        <v>156</v>
      </c>
      <c r="B158" s="10" t="s">
        <v>155</v>
      </c>
      <c r="C158" s="10" t="s">
        <v>239</v>
      </c>
      <c r="D158" s="23">
        <v>104.78179999999999</v>
      </c>
      <c r="E158" s="23">
        <v>73.664000000000001</v>
      </c>
      <c r="F158" s="24">
        <v>85.8</v>
      </c>
      <c r="G158" s="25">
        <v>0.47619047619047616</v>
      </c>
      <c r="H158" s="26">
        <v>81.101159999999993</v>
      </c>
      <c r="I158" s="10" t="s">
        <v>13</v>
      </c>
      <c r="J158" s="24">
        <v>73.7</v>
      </c>
      <c r="K158" s="10">
        <v>1</v>
      </c>
      <c r="L158" s="27" t="s">
        <v>12</v>
      </c>
    </row>
    <row r="159" spans="1:12">
      <c r="A159" s="19">
        <v>157</v>
      </c>
      <c r="B159" s="1">
        <v>2016011858</v>
      </c>
      <c r="C159" s="1" t="s">
        <v>80</v>
      </c>
      <c r="D159" s="23">
        <v>106.03333333333333</v>
      </c>
      <c r="E159" s="28">
        <v>74.254590163934438</v>
      </c>
      <c r="F159" s="8">
        <v>78.599999999999994</v>
      </c>
      <c r="G159" s="11">
        <v>0.47619047619047616</v>
      </c>
      <c r="H159" s="29">
        <v>81.044879781420775</v>
      </c>
      <c r="I159" s="8"/>
      <c r="J159" s="8">
        <v>60</v>
      </c>
      <c r="K159" s="8">
        <v>2</v>
      </c>
      <c r="L159" s="8" t="s">
        <v>12</v>
      </c>
    </row>
    <row r="160" spans="1:12">
      <c r="A160" s="22">
        <v>158</v>
      </c>
      <c r="B160" s="10">
        <v>2016011923</v>
      </c>
      <c r="C160" s="10" t="s">
        <v>240</v>
      </c>
      <c r="D160" s="23">
        <v>98.109500000000011</v>
      </c>
      <c r="E160" s="23">
        <v>75.024400000000014</v>
      </c>
      <c r="F160" s="24">
        <v>88.199999999999989</v>
      </c>
      <c r="G160" s="33">
        <v>0.28570000000000001</v>
      </c>
      <c r="H160" s="26">
        <v>80.958979999999997</v>
      </c>
      <c r="I160" s="10" t="s">
        <v>51</v>
      </c>
      <c r="J160" s="24">
        <v>67.8</v>
      </c>
      <c r="K160" s="10">
        <v>1</v>
      </c>
      <c r="L160" s="10" t="s">
        <v>131</v>
      </c>
    </row>
    <row r="161" spans="1:12">
      <c r="A161" s="19">
        <v>159</v>
      </c>
      <c r="B161" s="10" t="s">
        <v>156</v>
      </c>
      <c r="C161" s="10" t="s">
        <v>241</v>
      </c>
      <c r="D161" s="23">
        <v>104.26090000000001</v>
      </c>
      <c r="E161" s="23">
        <v>74.630171428571444</v>
      </c>
      <c r="F161" s="24">
        <v>78.599999999999994</v>
      </c>
      <c r="G161" s="25">
        <v>0.42857142857142855</v>
      </c>
      <c r="H161" s="26">
        <v>80.953300000000013</v>
      </c>
      <c r="I161" s="10" t="s">
        <v>13</v>
      </c>
      <c r="J161" s="24">
        <v>63.3</v>
      </c>
      <c r="K161" s="10">
        <v>1</v>
      </c>
      <c r="L161" s="27" t="s">
        <v>12</v>
      </c>
    </row>
    <row r="162" spans="1:12">
      <c r="A162" s="22">
        <v>160</v>
      </c>
      <c r="B162" s="14" t="s">
        <v>113</v>
      </c>
      <c r="C162" s="1" t="s">
        <v>257</v>
      </c>
      <c r="D162" s="2">
        <v>98.210699999999989</v>
      </c>
      <c r="E162" s="2">
        <v>75.027733330000004</v>
      </c>
      <c r="F162" s="3">
        <f>84.7+2</f>
        <v>86.7</v>
      </c>
      <c r="G162" s="4">
        <v>0.238095238095238</v>
      </c>
      <c r="H162" s="5">
        <f>80.6315533333333+0.2</f>
        <v>80.831553333333304</v>
      </c>
      <c r="I162" s="6" t="s">
        <v>85</v>
      </c>
      <c r="J162" s="1">
        <v>75</v>
      </c>
      <c r="K162" s="7">
        <v>1</v>
      </c>
      <c r="L162" s="8" t="s">
        <v>97</v>
      </c>
    </row>
    <row r="163" spans="1:12">
      <c r="A163" s="19">
        <v>161</v>
      </c>
      <c r="B163" s="10" t="s">
        <v>157</v>
      </c>
      <c r="C163" s="10" t="s">
        <v>242</v>
      </c>
      <c r="D163" s="23">
        <v>104.0909</v>
      </c>
      <c r="E163" s="23">
        <v>73.6768</v>
      </c>
      <c r="F163" s="24">
        <v>84</v>
      </c>
      <c r="G163" s="25">
        <v>0.5714285714285714</v>
      </c>
      <c r="H163" s="26">
        <v>80.791940000000011</v>
      </c>
      <c r="I163" s="10" t="s">
        <v>13</v>
      </c>
      <c r="J163" s="24">
        <v>72.099999999999994</v>
      </c>
      <c r="K163" s="10">
        <v>2</v>
      </c>
      <c r="L163" s="27" t="s">
        <v>12</v>
      </c>
    </row>
    <row r="164" spans="1:12">
      <c r="A164" s="22">
        <v>162</v>
      </c>
      <c r="B164" s="27">
        <v>2016011765</v>
      </c>
      <c r="C164" s="27" t="s">
        <v>191</v>
      </c>
      <c r="D164" s="23">
        <v>98.838709679999994</v>
      </c>
      <c r="E164" s="23">
        <v>75.410057142857141</v>
      </c>
      <c r="F164" s="24">
        <v>82.199999999999989</v>
      </c>
      <c r="G164" s="25">
        <v>0.47619047619047616</v>
      </c>
      <c r="H164" s="26">
        <v>80.774781935999997</v>
      </c>
      <c r="I164" s="10" t="s">
        <v>13</v>
      </c>
      <c r="J164" s="24">
        <v>64.400000000000006</v>
      </c>
      <c r="K164" s="10">
        <v>1</v>
      </c>
      <c r="L164" s="27" t="s">
        <v>12</v>
      </c>
    </row>
    <row r="165" spans="1:12">
      <c r="A165" s="19">
        <v>163</v>
      </c>
      <c r="B165" s="10">
        <v>2016011915</v>
      </c>
      <c r="C165" s="10" t="s">
        <v>243</v>
      </c>
      <c r="D165" s="23">
        <v>104.84059999999999</v>
      </c>
      <c r="E165" s="23">
        <v>71.83369411764707</v>
      </c>
      <c r="F165" s="24">
        <v>93</v>
      </c>
      <c r="G165" s="33">
        <v>0.57140000000000002</v>
      </c>
      <c r="H165" s="26">
        <v>80.551705882352948</v>
      </c>
      <c r="I165" s="10" t="s">
        <v>51</v>
      </c>
      <c r="J165" s="24">
        <v>81.400000000000006</v>
      </c>
      <c r="K165" s="10">
        <v>1</v>
      </c>
      <c r="L165" s="10" t="s">
        <v>131</v>
      </c>
    </row>
    <row r="166" spans="1:12">
      <c r="A166" s="22">
        <v>164</v>
      </c>
      <c r="B166" s="27">
        <v>2016011742</v>
      </c>
      <c r="C166" s="27" t="s">
        <v>192</v>
      </c>
      <c r="D166" s="23">
        <v>101.58064516</v>
      </c>
      <c r="E166" s="23">
        <v>73.941000000000003</v>
      </c>
      <c r="F166" s="24">
        <v>83.699999999999989</v>
      </c>
      <c r="G166" s="25">
        <v>0.33333333333333331</v>
      </c>
      <c r="H166" s="26">
        <v>80.444829032000001</v>
      </c>
      <c r="I166" s="10" t="s">
        <v>13</v>
      </c>
      <c r="J166" s="24">
        <v>72</v>
      </c>
      <c r="K166" s="10">
        <v>2</v>
      </c>
      <c r="L166" s="27" t="s">
        <v>12</v>
      </c>
    </row>
    <row r="167" spans="1:12">
      <c r="A167" s="19">
        <v>165</v>
      </c>
      <c r="B167" s="1">
        <v>2016011867</v>
      </c>
      <c r="C167" s="1" t="s">
        <v>118</v>
      </c>
      <c r="D167" s="2">
        <v>103.5595</v>
      </c>
      <c r="E167" s="2">
        <v>72.738399999999999</v>
      </c>
      <c r="F167" s="3">
        <v>87.6</v>
      </c>
      <c r="G167" s="4">
        <v>0.52380952380952395</v>
      </c>
      <c r="H167" s="5">
        <v>80.388779999999997</v>
      </c>
      <c r="I167" s="6" t="s">
        <v>117</v>
      </c>
      <c r="J167" s="1">
        <v>76.8</v>
      </c>
      <c r="K167" s="7">
        <v>3</v>
      </c>
      <c r="L167" s="8" t="s">
        <v>119</v>
      </c>
    </row>
    <row r="168" spans="1:12">
      <c r="A168" s="22">
        <v>166</v>
      </c>
      <c r="B168" s="1">
        <v>2016011821</v>
      </c>
      <c r="C168" s="1" t="s">
        <v>38</v>
      </c>
      <c r="D168" s="28">
        <v>99.904958677685954</v>
      </c>
      <c r="E168" s="28">
        <v>73.621821465710696</v>
      </c>
      <c r="F168" s="31">
        <v>87.6</v>
      </c>
      <c r="G168" s="4">
        <v>0.47610000000000002</v>
      </c>
      <c r="H168" s="26">
        <v>80.276266761534686</v>
      </c>
      <c r="I168" s="32" t="s">
        <v>19</v>
      </c>
      <c r="J168" s="6">
        <v>82.75</v>
      </c>
      <c r="K168" s="6">
        <v>2</v>
      </c>
      <c r="L168" s="24" t="s">
        <v>16</v>
      </c>
    </row>
    <row r="169" spans="1:12">
      <c r="A169" s="19">
        <v>167</v>
      </c>
      <c r="B169" s="1">
        <v>2016011870</v>
      </c>
      <c r="C169" s="1" t="s">
        <v>120</v>
      </c>
      <c r="D169" s="2">
        <v>98.255899999999997</v>
      </c>
      <c r="E169" s="2">
        <v>74.950400000000002</v>
      </c>
      <c r="F169" s="3">
        <v>80.7</v>
      </c>
      <c r="G169" s="4">
        <v>0.476190476190476</v>
      </c>
      <c r="H169" s="5">
        <v>80.186459999999997</v>
      </c>
      <c r="I169" s="12" t="s">
        <v>121</v>
      </c>
      <c r="J169" s="1">
        <v>68.8</v>
      </c>
      <c r="K169" s="7">
        <v>3</v>
      </c>
      <c r="L169" s="8" t="s">
        <v>119</v>
      </c>
    </row>
    <row r="170" spans="1:12">
      <c r="A170" s="22">
        <v>168</v>
      </c>
      <c r="B170" s="1">
        <v>2016011875</v>
      </c>
      <c r="C170" s="1" t="s">
        <v>124</v>
      </c>
      <c r="D170" s="2">
        <v>105.60050000000003</v>
      </c>
      <c r="E170" s="2">
        <v>73.476799999999997</v>
      </c>
      <c r="F170" s="3">
        <v>75.3</v>
      </c>
      <c r="G170" s="4">
        <v>0.476190476190476</v>
      </c>
      <c r="H170" s="5">
        <v>80.083860000000001</v>
      </c>
      <c r="I170" s="12" t="s">
        <v>115</v>
      </c>
      <c r="J170" s="1">
        <v>76.900000000000006</v>
      </c>
      <c r="K170" s="7">
        <v>2</v>
      </c>
      <c r="L170" s="8" t="s">
        <v>119</v>
      </c>
    </row>
    <row r="171" spans="1:12">
      <c r="A171" s="19">
        <v>169</v>
      </c>
      <c r="B171" s="27">
        <v>2016011762</v>
      </c>
      <c r="C171" s="27" t="s">
        <v>193</v>
      </c>
      <c r="D171" s="23">
        <v>98.806451609999996</v>
      </c>
      <c r="E171" s="23">
        <v>73.058400000000006</v>
      </c>
      <c r="F171" s="24">
        <v>84.6</v>
      </c>
      <c r="G171" s="25">
        <v>0.38095238095238093</v>
      </c>
      <c r="H171" s="26">
        <v>79.362170321999997</v>
      </c>
      <c r="I171" s="10" t="s">
        <v>13</v>
      </c>
      <c r="J171" s="24">
        <v>70.599999999999994</v>
      </c>
      <c r="K171" s="10" t="s">
        <v>13</v>
      </c>
      <c r="L171" s="27" t="s">
        <v>12</v>
      </c>
    </row>
    <row r="172" spans="1:12">
      <c r="A172" s="22">
        <v>170</v>
      </c>
      <c r="B172" s="27">
        <v>2016011736</v>
      </c>
      <c r="C172" s="27" t="s">
        <v>194</v>
      </c>
      <c r="D172" s="23">
        <v>110.62806452000001</v>
      </c>
      <c r="E172" s="23">
        <v>69.832000000000008</v>
      </c>
      <c r="F172" s="24">
        <v>83.4</v>
      </c>
      <c r="G172" s="25">
        <v>0.38095238095238093</v>
      </c>
      <c r="H172" s="26">
        <v>79.348012904000015</v>
      </c>
      <c r="I172" s="10" t="s">
        <v>13</v>
      </c>
      <c r="J172" s="24">
        <v>78.099999999999994</v>
      </c>
      <c r="K172" s="10">
        <v>3</v>
      </c>
      <c r="L172" s="27" t="s">
        <v>12</v>
      </c>
    </row>
    <row r="173" spans="1:12">
      <c r="A173" s="19">
        <v>171</v>
      </c>
      <c r="B173" s="10" t="s">
        <v>158</v>
      </c>
      <c r="C173" s="10" t="s">
        <v>244</v>
      </c>
      <c r="D173" s="23">
        <v>104.5909</v>
      </c>
      <c r="E173" s="23">
        <v>71.505828571428566</v>
      </c>
      <c r="F173" s="24">
        <v>83.1</v>
      </c>
      <c r="G173" s="25">
        <v>0.42857142857142855</v>
      </c>
      <c r="H173" s="26">
        <v>79.282259999999994</v>
      </c>
      <c r="I173" s="10" t="s">
        <v>13</v>
      </c>
      <c r="J173" s="24">
        <v>70.400000000000006</v>
      </c>
      <c r="K173" s="32">
        <v>4</v>
      </c>
      <c r="L173" s="27" t="s">
        <v>12</v>
      </c>
    </row>
    <row r="174" spans="1:12">
      <c r="A174" s="22">
        <v>172</v>
      </c>
      <c r="B174" s="1">
        <v>2016011830</v>
      </c>
      <c r="C174" s="1" t="s">
        <v>45</v>
      </c>
      <c r="D174" s="28">
        <v>106.12479338842975</v>
      </c>
      <c r="E174" s="28">
        <v>70.671246200607911</v>
      </c>
      <c r="F174" s="31">
        <v>84</v>
      </c>
      <c r="G174" s="4">
        <v>0.45</v>
      </c>
      <c r="H174" s="26">
        <v>79.094831018111492</v>
      </c>
      <c r="I174" s="32" t="s">
        <v>19</v>
      </c>
      <c r="J174" s="6">
        <v>67.650000000000006</v>
      </c>
      <c r="K174" s="6">
        <v>2</v>
      </c>
      <c r="L174" s="24" t="s">
        <v>16</v>
      </c>
    </row>
    <row r="175" spans="1:12">
      <c r="A175" s="19">
        <v>173</v>
      </c>
      <c r="B175" s="10" t="s">
        <v>159</v>
      </c>
      <c r="C175" s="10" t="s">
        <v>245</v>
      </c>
      <c r="D175" s="23">
        <v>105.5913</v>
      </c>
      <c r="E175" s="23">
        <v>70.819428571428574</v>
      </c>
      <c r="F175" s="24">
        <v>83.1</v>
      </c>
      <c r="G175" s="25">
        <v>0.2857142857142857</v>
      </c>
      <c r="H175" s="26">
        <v>79.001860000000008</v>
      </c>
      <c r="I175" s="10" t="s">
        <v>13</v>
      </c>
      <c r="J175" s="24">
        <v>73.400000000000006</v>
      </c>
      <c r="K175" s="10">
        <v>2</v>
      </c>
      <c r="L175" s="27" t="s">
        <v>12</v>
      </c>
    </row>
    <row r="176" spans="1:12">
      <c r="A176" s="22">
        <v>174</v>
      </c>
      <c r="B176" s="10" t="s">
        <v>160</v>
      </c>
      <c r="C176" s="10" t="s">
        <v>246</v>
      </c>
      <c r="D176" s="23">
        <v>103.81739999999999</v>
      </c>
      <c r="E176" s="23">
        <v>69.656914285714294</v>
      </c>
      <c r="F176" s="24">
        <v>84.6</v>
      </c>
      <c r="G176" s="25">
        <v>0.38095238095238093</v>
      </c>
      <c r="H176" s="26">
        <v>77.983320000000006</v>
      </c>
      <c r="I176" s="10" t="s">
        <v>13</v>
      </c>
      <c r="J176" s="24">
        <v>71</v>
      </c>
      <c r="K176" s="10">
        <v>3</v>
      </c>
      <c r="L176" s="27" t="s">
        <v>12</v>
      </c>
    </row>
    <row r="177" spans="1:12">
      <c r="A177" s="19">
        <v>175</v>
      </c>
      <c r="B177" s="7">
        <v>2016011889</v>
      </c>
      <c r="C177" s="1" t="s">
        <v>258</v>
      </c>
      <c r="D177" s="2">
        <v>101.41640000000001</v>
      </c>
      <c r="E177" s="2">
        <v>70.372266670000002</v>
      </c>
      <c r="F177" s="3">
        <v>82.5</v>
      </c>
      <c r="G177" s="4">
        <v>0.38095238095238099</v>
      </c>
      <c r="H177" s="5">
        <v>77.793866666666673</v>
      </c>
      <c r="I177" s="6" t="s">
        <v>96</v>
      </c>
      <c r="J177" s="1">
        <v>76.8</v>
      </c>
      <c r="K177" s="7">
        <v>3</v>
      </c>
      <c r="L177" s="8" t="s">
        <v>114</v>
      </c>
    </row>
    <row r="178" spans="1:12">
      <c r="A178" s="22">
        <v>176</v>
      </c>
      <c r="B178" s="27">
        <v>2016011754</v>
      </c>
      <c r="C178" s="27" t="s">
        <v>195</v>
      </c>
      <c r="D178" s="23">
        <v>105.47096773999999</v>
      </c>
      <c r="E178" s="23">
        <v>69.048000000000002</v>
      </c>
      <c r="F178" s="24">
        <v>79.5</v>
      </c>
      <c r="G178" s="25">
        <v>0.19047619047619047</v>
      </c>
      <c r="H178" s="26">
        <v>77.377793548</v>
      </c>
      <c r="I178" s="10" t="s">
        <v>13</v>
      </c>
      <c r="J178" s="24">
        <v>67.599999999999994</v>
      </c>
      <c r="K178" s="10">
        <v>2</v>
      </c>
      <c r="L178" s="27" t="s">
        <v>12</v>
      </c>
    </row>
    <row r="179" spans="1:12">
      <c r="A179" s="19">
        <v>177</v>
      </c>
      <c r="B179" s="10">
        <v>2016011930</v>
      </c>
      <c r="C179" s="10" t="s">
        <v>247</v>
      </c>
      <c r="D179" s="23">
        <v>98.730400000000003</v>
      </c>
      <c r="E179" s="23">
        <v>71.250618181818183</v>
      </c>
      <c r="F179" s="24">
        <v>77.400000000000006</v>
      </c>
      <c r="G179" s="33">
        <v>0.33329999999999999</v>
      </c>
      <c r="H179" s="26">
        <v>77.361512727272725</v>
      </c>
      <c r="I179" s="10" t="s">
        <v>51</v>
      </c>
      <c r="J179" s="24">
        <v>62.4</v>
      </c>
      <c r="K179" s="10">
        <v>2</v>
      </c>
      <c r="L179" s="10" t="s">
        <v>131</v>
      </c>
    </row>
    <row r="180" spans="1:12">
      <c r="A180" s="22">
        <v>178</v>
      </c>
      <c r="B180" s="1">
        <v>2016011888</v>
      </c>
      <c r="C180" s="1" t="s">
        <v>125</v>
      </c>
      <c r="D180" s="2">
        <v>98.152000000000015</v>
      </c>
      <c r="E180" s="2">
        <v>70.555199999999999</v>
      </c>
      <c r="F180" s="3">
        <v>79.8</v>
      </c>
      <c r="G180" s="4">
        <v>0.33333333333333298</v>
      </c>
      <c r="H180" s="5">
        <v>76.999040000000008</v>
      </c>
      <c r="I180" s="12" t="s">
        <v>117</v>
      </c>
      <c r="J180" s="1">
        <v>71.5</v>
      </c>
      <c r="K180" s="7">
        <v>2</v>
      </c>
      <c r="L180" s="8" t="s">
        <v>126</v>
      </c>
    </row>
    <row r="181" spans="1:12">
      <c r="A181" s="19">
        <v>179</v>
      </c>
      <c r="B181" s="10">
        <v>2016011902</v>
      </c>
      <c r="C181" s="10" t="s">
        <v>248</v>
      </c>
      <c r="D181" s="23">
        <v>100.566</v>
      </c>
      <c r="E181" s="23">
        <v>68.35004444444445</v>
      </c>
      <c r="F181" s="24">
        <v>84</v>
      </c>
      <c r="G181" s="33">
        <v>0.38090000000000002</v>
      </c>
      <c r="H181" s="26">
        <v>76.358231111111124</v>
      </c>
      <c r="I181" s="10" t="s">
        <v>51</v>
      </c>
      <c r="J181" s="24">
        <v>66.099999999999994</v>
      </c>
      <c r="K181" s="10">
        <v>3</v>
      </c>
      <c r="L181" s="10" t="s">
        <v>131</v>
      </c>
    </row>
    <row r="182" spans="1:12">
      <c r="A182" s="22">
        <v>180</v>
      </c>
      <c r="B182" s="10" t="s">
        <v>161</v>
      </c>
      <c r="C182" s="10" t="s">
        <v>249</v>
      </c>
      <c r="D182" s="23">
        <v>101.5455</v>
      </c>
      <c r="E182" s="23">
        <v>67.580000000000013</v>
      </c>
      <c r="F182" s="24">
        <v>86.699999999999989</v>
      </c>
      <c r="G182" s="25">
        <v>0.47619047619047616</v>
      </c>
      <c r="H182" s="26">
        <v>76.285100000000014</v>
      </c>
      <c r="I182" s="10" t="s">
        <v>13</v>
      </c>
      <c r="J182" s="24">
        <v>71.099999999999994</v>
      </c>
      <c r="K182" s="10">
        <v>3</v>
      </c>
      <c r="L182" s="27" t="s">
        <v>12</v>
      </c>
    </row>
    <row r="183" spans="1:12">
      <c r="A183" s="19">
        <v>181</v>
      </c>
      <c r="B183" s="1">
        <v>2016011840</v>
      </c>
      <c r="C183" s="1" t="s">
        <v>81</v>
      </c>
      <c r="D183" s="23">
        <v>107</v>
      </c>
      <c r="E183" s="28">
        <v>66.020799999999994</v>
      </c>
      <c r="F183" s="8">
        <v>80.400000000000006</v>
      </c>
      <c r="G183" s="11">
        <v>0.38095238095238093</v>
      </c>
      <c r="H183" s="29">
        <v>75.654560000000004</v>
      </c>
      <c r="I183" s="8"/>
      <c r="J183" s="30">
        <v>71.7</v>
      </c>
      <c r="K183" s="8">
        <v>4</v>
      </c>
      <c r="L183" s="8" t="s">
        <v>12</v>
      </c>
    </row>
    <row r="184" spans="1:12">
      <c r="A184" s="22">
        <v>182</v>
      </c>
      <c r="B184" s="10">
        <v>2016011922</v>
      </c>
      <c r="C184" s="10" t="s">
        <v>250</v>
      </c>
      <c r="D184" s="23">
        <v>99.875399999999999</v>
      </c>
      <c r="E184" s="23">
        <v>66.248800000000017</v>
      </c>
      <c r="F184" s="24">
        <v>89.1</v>
      </c>
      <c r="G184" s="33">
        <v>0.23810000000000001</v>
      </c>
      <c r="H184" s="26">
        <v>75.259240000000005</v>
      </c>
      <c r="I184" s="10" t="s">
        <v>51</v>
      </c>
      <c r="J184" s="24">
        <v>70.8</v>
      </c>
      <c r="K184" s="10">
        <v>2</v>
      </c>
      <c r="L184" s="10" t="s">
        <v>131</v>
      </c>
    </row>
    <row r="185" spans="1:12">
      <c r="A185" s="19">
        <v>183</v>
      </c>
      <c r="B185" s="1">
        <v>2016011814</v>
      </c>
      <c r="C185" s="1" t="s">
        <v>27</v>
      </c>
      <c r="D185" s="28">
        <v>106.4099173553719</v>
      </c>
      <c r="E185" s="28">
        <v>64.495999999999995</v>
      </c>
      <c r="F185" s="31">
        <v>86.699999999999989</v>
      </c>
      <c r="G185" s="4">
        <v>0.1905</v>
      </c>
      <c r="H185" s="26">
        <v>75.099183471074369</v>
      </c>
      <c r="I185" s="32" t="s">
        <v>19</v>
      </c>
      <c r="J185" s="6">
        <v>83.45</v>
      </c>
      <c r="K185" s="6">
        <v>1</v>
      </c>
      <c r="L185" s="24" t="s">
        <v>16</v>
      </c>
    </row>
    <row r="186" spans="1:12">
      <c r="A186" s="22">
        <v>184</v>
      </c>
      <c r="B186" s="1">
        <v>2016011822</v>
      </c>
      <c r="C186" s="1" t="s">
        <v>31</v>
      </c>
      <c r="D186" s="28">
        <v>103.71487603305785</v>
      </c>
      <c r="E186" s="28">
        <v>66.028800000000004</v>
      </c>
      <c r="F186" s="31">
        <v>77.699999999999989</v>
      </c>
      <c r="G186" s="4">
        <v>0.2631</v>
      </c>
      <c r="H186" s="26">
        <v>74.733135206611564</v>
      </c>
      <c r="I186" s="32" t="s">
        <v>13</v>
      </c>
      <c r="J186" s="6">
        <v>69.45</v>
      </c>
      <c r="K186" s="6">
        <v>3</v>
      </c>
      <c r="L186" s="24" t="s">
        <v>16</v>
      </c>
    </row>
    <row r="187" spans="1:12">
      <c r="A187" s="19">
        <v>185</v>
      </c>
      <c r="B187" s="10">
        <v>2016011932</v>
      </c>
      <c r="C187" s="10" t="s">
        <v>251</v>
      </c>
      <c r="D187" s="23">
        <v>99.392699999999991</v>
      </c>
      <c r="E187" s="23">
        <v>71.049599999999998</v>
      </c>
      <c r="F187" s="24">
        <v>42</v>
      </c>
      <c r="G187" s="33">
        <v>0.52380000000000004</v>
      </c>
      <c r="H187" s="26">
        <v>73.81326</v>
      </c>
      <c r="I187" s="10" t="s">
        <v>51</v>
      </c>
      <c r="J187" s="24">
        <v>77.8</v>
      </c>
      <c r="K187" s="10">
        <v>3</v>
      </c>
      <c r="L187" s="10" t="s">
        <v>131</v>
      </c>
    </row>
    <row r="188" spans="1:12">
      <c r="A188" s="22">
        <v>186</v>
      </c>
      <c r="B188" s="10" t="s">
        <v>162</v>
      </c>
      <c r="C188" s="10" t="s">
        <v>252</v>
      </c>
      <c r="D188" s="23">
        <v>105.34780000000001</v>
      </c>
      <c r="E188" s="23">
        <v>63.31733333333333</v>
      </c>
      <c r="F188" s="24">
        <v>81</v>
      </c>
      <c r="G188" s="25">
        <v>0.33333333333333331</v>
      </c>
      <c r="H188" s="26">
        <v>73.49169333333333</v>
      </c>
      <c r="I188" s="10" t="s">
        <v>13</v>
      </c>
      <c r="J188" s="24">
        <v>70</v>
      </c>
      <c r="K188" s="10">
        <v>4</v>
      </c>
      <c r="L188" s="27" t="s">
        <v>12</v>
      </c>
    </row>
    <row r="189" spans="1:12">
      <c r="A189" s="19">
        <v>187</v>
      </c>
      <c r="B189" s="7">
        <v>2016011891</v>
      </c>
      <c r="C189" s="1" t="s">
        <v>259</v>
      </c>
      <c r="D189" s="2">
        <v>98.372700000000009</v>
      </c>
      <c r="E189" s="2">
        <v>63.536000000000001</v>
      </c>
      <c r="F189" s="3">
        <v>75.900000000000006</v>
      </c>
      <c r="G189" s="4">
        <v>0.33333333333333298</v>
      </c>
      <c r="H189" s="5">
        <v>71.739740000000012</v>
      </c>
      <c r="I189" s="6" t="s">
        <v>96</v>
      </c>
      <c r="J189" s="1">
        <v>61.8</v>
      </c>
      <c r="K189" s="7">
        <v>3</v>
      </c>
      <c r="L189" s="8" t="s">
        <v>114</v>
      </c>
    </row>
    <row r="190" spans="1:12">
      <c r="A190" s="22">
        <v>188</v>
      </c>
      <c r="B190" s="10" t="s">
        <v>163</v>
      </c>
      <c r="C190" s="10" t="s">
        <v>253</v>
      </c>
      <c r="D190" s="23">
        <v>103.4091</v>
      </c>
      <c r="E190" s="23">
        <v>58.36347826086957</v>
      </c>
      <c r="F190" s="24">
        <v>60.400000000000006</v>
      </c>
      <c r="G190" s="25">
        <v>0.35</v>
      </c>
      <c r="H190" s="26">
        <v>67.5762547826087</v>
      </c>
      <c r="I190" s="10" t="s">
        <v>13</v>
      </c>
      <c r="J190" s="24">
        <v>69.900000000000006</v>
      </c>
      <c r="K190" s="10">
        <v>7</v>
      </c>
      <c r="L190" s="27" t="s">
        <v>12</v>
      </c>
    </row>
    <row r="191" spans="1:12">
      <c r="G191" s="45"/>
    </row>
    <row r="192" spans="1:12">
      <c r="G192" s="45"/>
    </row>
    <row r="193" spans="7:7">
      <c r="G193" s="45"/>
    </row>
    <row r="194" spans="7:7">
      <c r="G194" s="45"/>
    </row>
    <row r="195" spans="7:7">
      <c r="G195" s="45"/>
    </row>
    <row r="196" spans="7:7">
      <c r="G196" s="45"/>
    </row>
    <row r="197" spans="7:7">
      <c r="G197" s="45"/>
    </row>
    <row r="198" spans="7:7">
      <c r="G198" s="45"/>
    </row>
    <row r="199" spans="7:7">
      <c r="G199" s="45"/>
    </row>
    <row r="200" spans="7:7">
      <c r="G200" s="45"/>
    </row>
    <row r="201" spans="7:7">
      <c r="G201" s="45"/>
    </row>
    <row r="202" spans="7:7">
      <c r="G202" s="45"/>
    </row>
    <row r="203" spans="7:7">
      <c r="G203" s="45"/>
    </row>
    <row r="204" spans="7:7">
      <c r="G204" s="45"/>
    </row>
    <row r="205" spans="7:7">
      <c r="G205" s="45"/>
    </row>
    <row r="206" spans="7:7">
      <c r="G206" s="45"/>
    </row>
    <row r="207" spans="7:7">
      <c r="G207" s="45"/>
    </row>
    <row r="208" spans="7:7">
      <c r="G208" s="45"/>
    </row>
    <row r="209" spans="7:7">
      <c r="G209" s="45"/>
    </row>
    <row r="210" spans="7:7">
      <c r="G210" s="45"/>
    </row>
    <row r="211" spans="7:7">
      <c r="G211" s="45"/>
    </row>
  </sheetData>
  <autoFilter ref="A2:Q2">
    <sortState ref="A3:Q190">
      <sortCondition descending="1" ref="H2"/>
    </sortState>
  </autoFilter>
  <sortState ref="A1:Q190">
    <sortCondition descending="1" ref="H3"/>
  </sortState>
  <mergeCells count="1">
    <mergeCell ref="A1:L1"/>
  </mergeCells>
  <phoneticPr fontId="1" type="noConversion"/>
  <conditionalFormatting sqref="C66:C88">
    <cfRule type="cellIs" dxfId="0" priority="1" stopIfTrue="1" operator="between">
      <formula>60</formula>
      <formula>79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weifei</dc:creator>
  <cp:lastModifiedBy>微软用户</cp:lastModifiedBy>
  <dcterms:created xsi:type="dcterms:W3CDTF">2016-09-21T09:35:05Z</dcterms:created>
  <dcterms:modified xsi:type="dcterms:W3CDTF">2017-09-30T09:01:56Z</dcterms:modified>
</cp:coreProperties>
</file>